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activeTab="1"/>
  </bookViews>
  <sheets>
    <sheet name="P1 Presupuesto Aprobado" sheetId="1" r:id="rId1"/>
    <sheet name="P2 Presupuesto Aprobado-Ejec 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2" l="1"/>
  <c r="G84" i="2" l="1"/>
  <c r="F84" i="2" l="1"/>
  <c r="E84" i="2"/>
  <c r="D84" i="2"/>
  <c r="O84" i="2"/>
  <c r="N84" i="2"/>
  <c r="M84" i="2"/>
  <c r="L84" i="2"/>
  <c r="K84" i="2"/>
  <c r="J84" i="2"/>
  <c r="I84" i="2"/>
  <c r="C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E85" i="1"/>
  <c r="D85" i="1"/>
  <c r="E64" i="1"/>
  <c r="D64" i="1"/>
  <c r="E54" i="1"/>
  <c r="D54" i="1"/>
  <c r="E38" i="1"/>
  <c r="D38" i="1"/>
  <c r="E28" i="1"/>
  <c r="D28" i="1"/>
  <c r="E18" i="1"/>
  <c r="D18" i="1"/>
  <c r="E12" i="1"/>
  <c r="D12" i="1"/>
  <c r="P84" i="2" l="1"/>
</calcChain>
</file>

<file path=xl/sharedStrings.xml><?xml version="1.0" encoding="utf-8"?>
<sst xmlns="http://schemas.openxmlformats.org/spreadsheetml/2006/main" count="187" uniqueCount="108">
  <si>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</si>
  <si>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</si>
  <si>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</si>
  <si>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</si>
  <si>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</si>
  <si>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</si>
  <si>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</si>
  <si>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</si>
  <si>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</si>
  <si>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</si>
  <si>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</si>
  <si>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</si>
  <si>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</si>
  <si>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</si>
  <si>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</si>
  <si>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</si>
  <si>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</si>
  <si>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</si>
  <si>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</si>
  <si>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</si>
  <si>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</si>
  <si>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</si>
  <si>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</si>
  <si>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</si>
  <si>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</si>
  <si>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</si>
  <si>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</si>
  <si>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</si>
  <si>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</si>
  <si>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</si>
  <si>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</si>
  <si>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</si>
  <si>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</si>
  <si>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</si>
  <si>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</si>
  <si>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</si>
  <si>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</si>
  <si>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</si>
  <si>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</si>
  <si>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</si>
  <si>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</si>
  <si>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</si>
  <si>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</si>
  <si>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</si>
  <si>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</si>
  <si>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</si>
  <si>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</si>
  <si>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</si>
  <si>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</si>
  <si>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</si>
  <si>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</si>
  <si>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</si>
  <si>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</si>
  <si>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</si>
  <si>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</si>
  <si>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</si>
  <si>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</si>
  <si>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</si>
  <si>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</si>
  <si>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</si>
  <si>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</si>
  <si>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</si>
  <si>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</si>
  <si>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</si>
  <si>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</si>
  <si>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</si>
  <si>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</si>
  <si>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</si>
  <si>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</si>
  <si>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</si>
  <si>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</si>
  <si>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</si>
  <si>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</si>
  <si>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</si>
  <si>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</si>
  <si>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</si>
  <si>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</si>
  <si>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</si>
  <si>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</si>
  <si>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</si>
  <si>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charset val="134"/>
        <scheme val="minor"/>
      </rPr>
      <t>Presupuesto aprobado:</t>
    </r>
    <r>
      <rPr>
        <sz val="11"/>
        <color theme="1"/>
        <rFont val="Calibri"/>
        <charset val="134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</si>
  <si>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charset val="134"/>
        <scheme val="minor"/>
      </rPr>
      <t xml:space="preserve">Presupuesto modificado:  </t>
    </r>
    <r>
      <rPr>
        <sz val="11"/>
        <color theme="1"/>
        <rFont val="Calibri"/>
        <charset val="134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</si>
  <si>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charset val="134"/>
        <scheme val="minor"/>
      </rPr>
      <t>Total devengado:</t>
    </r>
    <r>
      <rPr>
        <sz val="11"/>
        <color theme="1"/>
        <rFont val="Calibri"/>
        <charset val="134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</si>
  <si>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</si>
  <si>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</si>
  <si>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</si>
  <si>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</si>
  <si>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</si>
  <si>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</si>
  <si>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</si>
  <si>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</si>
  <si>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</si>
  <si>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</si>
  <si>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</si>
  <si>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</si>
  <si>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</si>
  <si>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</si>
  <si>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</si>
  <si>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</si>
  <si>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</si>
  <si>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Año 2025</t>
  </si>
  <si>
    <t>MAYO</t>
  </si>
  <si>
    <t xml:space="preserve">    4.1.2.2.0.5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</si>
  <si>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</si>
  <si>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</si>
  <si>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</si>
  <si>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t>Licda. Esthefany Pérez</t>
  </si>
  <si>
    <t>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</si>
</sst>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  <numFmt numFmtId="168" formatCode="#,##0.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sz val="16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vertical="center"/>
    </xf>
    <xf numFmtId="0" fontId="0" fillId="2" borderId="0" xfId="0" applyFill="1"/>
    <xf numFmtId="164" fontId="0" fillId="0" borderId="0" xfId="1" applyFont="1"/>
    <xf numFmtId="0" fontId="5" fillId="0" borderId="0" xfId="0" applyFont="1" applyAlignment="1">
      <alignment horizontal="center" vertical="top" wrapText="1" readingOrder="1"/>
    </xf>
    <xf numFmtId="0" fontId="6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164" fontId="8" fillId="0" borderId="7" xfId="1" applyFont="1" applyBorder="1" applyAlignment="1">
      <alignment horizontal="left" vertical="center" wrapText="1"/>
    </xf>
    <xf numFmtId="165" fontId="8" fillId="0" borderId="7" xfId="0" applyNumberFormat="1" applyFont="1" applyBorder="1"/>
    <xf numFmtId="0" fontId="7" fillId="0" borderId="0" xfId="0" applyFont="1" applyAlignment="1">
      <alignment horizontal="left" vertical="center" wrapText="1"/>
    </xf>
    <xf numFmtId="164" fontId="8" fillId="0" borderId="0" xfId="1" applyFont="1" applyFill="1" applyAlignment="1">
      <alignment vertical="center" wrapText="1"/>
    </xf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" fontId="10" fillId="0" borderId="0" xfId="0" applyNumberFormat="1" applyFont="1" applyAlignment="1">
      <alignment horizontal="right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8" fillId="0" borderId="0" xfId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166" fontId="8" fillId="0" borderId="0" xfId="0" applyNumberFormat="1" applyFont="1" applyAlignment="1">
      <alignment vertical="center" wrapText="1"/>
    </xf>
    <xf numFmtId="165" fontId="8" fillId="2" borderId="7" xfId="0" applyNumberFormat="1" applyFont="1" applyFill="1" applyBorder="1"/>
    <xf numFmtId="4" fontId="8" fillId="0" borderId="0" xfId="0" applyNumberFormat="1" applyFont="1"/>
    <xf numFmtId="164" fontId="10" fillId="0" borderId="0" xfId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8" fillId="2" borderId="0" xfId="0" applyNumberFormat="1" applyFont="1" applyFill="1" applyAlignment="1">
      <alignment vertical="center" wrapText="1"/>
    </xf>
    <xf numFmtId="164" fontId="12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4" fontId="8" fillId="2" borderId="0" xfId="1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9" xfId="0" applyBorder="1"/>
    <xf numFmtId="0" fontId="9" fillId="0" borderId="0" xfId="0" applyFont="1" applyAlignment="1">
      <alignment horizontal="left" vertical="top" wrapText="1" indent="2"/>
    </xf>
    <xf numFmtId="0" fontId="13" fillId="3" borderId="10" xfId="0" applyFont="1" applyFill="1" applyBorder="1" applyAlignment="1">
      <alignment vertical="center"/>
    </xf>
    <xf numFmtId="165" fontId="6" fillId="3" borderId="10" xfId="0" applyNumberFormat="1" applyFont="1" applyFill="1" applyBorder="1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6" fillId="0" borderId="10" xfId="0" applyNumberFormat="1" applyFont="1" applyBorder="1"/>
    <xf numFmtId="4" fontId="0" fillId="2" borderId="0" xfId="0" applyNumberFormat="1" applyFill="1"/>
    <xf numFmtId="0" fontId="4" fillId="0" borderId="0" xfId="0" applyFont="1" applyAlignment="1">
      <alignment vertical="top" wrapText="1" readingOrder="1"/>
    </xf>
    <xf numFmtId="4" fontId="4" fillId="0" borderId="0" xfId="0" applyNumberFormat="1" applyFont="1" applyAlignment="1">
      <alignment vertical="top" wrapText="1" readingOrder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top" wrapText="1" readingOrder="1"/>
    </xf>
    <xf numFmtId="4" fontId="5" fillId="0" borderId="0" xfId="0" applyNumberFormat="1" applyFont="1" applyAlignment="1">
      <alignment vertical="top" wrapText="1" readingOrder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4" fontId="8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left" vertical="center" wrapText="1" indent="2"/>
    </xf>
    <xf numFmtId="0" fontId="6" fillId="3" borderId="1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vertical="center" wrapText="1"/>
    </xf>
    <xf numFmtId="0" fontId="8" fillId="0" borderId="11" xfId="0" applyFont="1" applyBorder="1" applyAlignment="1">
      <alignment wrapText="1"/>
    </xf>
    <xf numFmtId="168" fontId="0" fillId="0" borderId="0" xfId="0" applyNumberFormat="1"/>
    <xf numFmtId="0" fontId="0" fillId="0" borderId="11" xfId="0" applyBorder="1" applyAlignment="1">
      <alignment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164" fontId="6" fillId="3" borderId="12" xfId="1" applyFont="1" applyFill="1" applyBorder="1" applyAlignment="1">
      <alignment horizontal="center" vertical="center" wrapText="1"/>
    </xf>
    <xf numFmtId="164" fontId="6" fillId="3" borderId="14" xfId="1" applyFont="1" applyFill="1" applyBorder="1" applyAlignment="1">
      <alignment horizontal="center" vertical="center" wrapText="1"/>
    </xf>
    <xf numFmtId="164" fontId="6" fillId="3" borderId="13" xfId="1" applyFont="1" applyFill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164" fontId="6" fillId="3" borderId="2" xfId="1" applyFont="1" applyFill="1" applyBorder="1" applyAlignment="1">
      <alignment horizontal="center" vertical="center" wrapText="1"/>
    </xf>
    <xf numFmtId="164" fontId="6" fillId="3" borderId="5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2</xdr:row>
      <xdr:rowOff>0</xdr:rowOff>
    </xdr:from>
    <xdr:to>
      <xdr:col>2</xdr:col>
      <xdr:colOff>2468878</xdr:colOff>
      <xdr:row>4</xdr:row>
      <xdr:rowOff>50292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" y="381000"/>
          <a:ext cx="2468880" cy="678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296334</xdr:colOff>
      <xdr:row>5</xdr:row>
      <xdr:rowOff>201082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53417" cy="931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98"/>
  <sheetViews>
    <sheetView showGridLines="0" workbookViewId="0">
      <selection activeCell="C5" sqref="C5:E5"/>
    </sheetView>
  </sheetViews>
  <sheetFormatPr baseColWidth="10" defaultColWidth="11.42578125" defaultRowHeight="15"/>
  <cols>
    <col min="1" max="1" width="1.140625" customWidth="1"/>
    <col min="2" max="2" width="11.42578125" hidden="1" customWidth="1"/>
    <col min="3" max="3" width="58.85546875" customWidth="1"/>
    <col min="4" max="4" width="18" customWidth="1"/>
    <col min="5" max="5" width="21" customWidth="1"/>
    <col min="6" max="6" width="16.42578125" customWidth="1"/>
    <col min="7" max="7" width="16.42578125" style="13" customWidth="1"/>
    <col min="9" max="9" width="25.7109375" customWidth="1"/>
  </cols>
  <sheetData>
    <row r="3" spans="2:8" ht="28.5" customHeight="1">
      <c r="C3" s="68"/>
      <c r="D3" s="69"/>
      <c r="E3" s="69"/>
      <c r="F3" s="69"/>
      <c r="G3" s="69"/>
      <c r="H3" s="69"/>
    </row>
    <row r="4" spans="2:8" ht="21" customHeight="1">
      <c r="C4" s="70"/>
      <c r="D4" s="71"/>
      <c r="E4" s="71"/>
      <c r="F4" s="40"/>
      <c r="G4" s="41"/>
    </row>
    <row r="5" spans="2:8" ht="15.75">
      <c r="C5" s="72" t="s">
        <v>100</v>
      </c>
      <c r="D5" s="73"/>
      <c r="E5" s="73"/>
      <c r="F5" s="29"/>
      <c r="G5" s="42"/>
    </row>
    <row r="6" spans="2:8" ht="15.75" customHeight="1">
      <c r="C6" s="74" t="s">
        <v>0</v>
      </c>
      <c r="D6" s="75"/>
      <c r="E6" s="75"/>
      <c r="F6" s="43"/>
      <c r="G6" s="44"/>
    </row>
    <row r="7" spans="2:8" ht="15.75" customHeight="1">
      <c r="B7" s="4"/>
      <c r="C7" s="74" t="s">
        <v>1</v>
      </c>
      <c r="D7" s="75"/>
      <c r="E7" s="75"/>
      <c r="F7" s="4"/>
      <c r="G7" s="44"/>
    </row>
    <row r="9" spans="2:8" ht="15" customHeight="1">
      <c r="C9" s="62" t="s">
        <v>2</v>
      </c>
      <c r="D9" s="64" t="s">
        <v>3</v>
      </c>
      <c r="E9" s="66" t="s">
        <v>4</v>
      </c>
      <c r="F9" s="2"/>
    </row>
    <row r="10" spans="2:8" ht="23.25" customHeight="1">
      <c r="C10" s="63"/>
      <c r="D10" s="65"/>
      <c r="E10" s="67"/>
      <c r="F10" s="2"/>
    </row>
    <row r="11" spans="2:8">
      <c r="C11" s="45" t="s">
        <v>5</v>
      </c>
      <c r="D11" s="8"/>
      <c r="E11" s="8"/>
      <c r="F11" s="2"/>
    </row>
    <row r="12" spans="2:8">
      <c r="C12" s="46" t="s">
        <v>6</v>
      </c>
      <c r="D12" s="11">
        <f>+D13+D14+D15+D16+D17</f>
        <v>48682723678</v>
      </c>
      <c r="E12" s="11">
        <f>+E13+E14+E15+E16+E17</f>
        <v>48974409975.099998</v>
      </c>
      <c r="F12" s="2"/>
    </row>
    <row r="13" spans="2:8">
      <c r="C13" s="47" t="s">
        <v>7</v>
      </c>
      <c r="D13" s="13">
        <v>39526830936</v>
      </c>
      <c r="E13" s="13">
        <v>39765084798.940002</v>
      </c>
      <c r="F13" s="2"/>
    </row>
    <row r="14" spans="2:8">
      <c r="C14" s="47" t="s">
        <v>8</v>
      </c>
      <c r="D14" s="13">
        <v>3735795111</v>
      </c>
      <c r="E14" s="13">
        <v>3556746842</v>
      </c>
      <c r="F14" s="2"/>
      <c r="H14" s="13"/>
    </row>
    <row r="15" spans="2:8">
      <c r="C15" s="47" t="s">
        <v>9</v>
      </c>
      <c r="D15" s="13">
        <v>10000</v>
      </c>
      <c r="E15" s="13">
        <v>10000</v>
      </c>
      <c r="F15" s="2"/>
      <c r="H15" s="13"/>
    </row>
    <row r="16" spans="2:8">
      <c r="C16" s="47" t="s">
        <v>10</v>
      </c>
      <c r="D16" s="16">
        <v>0</v>
      </c>
      <c r="E16" s="16"/>
      <c r="F16" s="2"/>
      <c r="H16" s="13"/>
    </row>
    <row r="17" spans="3:8">
      <c r="C17" s="47" t="s">
        <v>11</v>
      </c>
      <c r="D17" s="13">
        <v>5420087631</v>
      </c>
      <c r="E17" s="13">
        <v>5652568334.1599998</v>
      </c>
      <c r="F17" s="2"/>
      <c r="H17" s="13"/>
    </row>
    <row r="18" spans="3:8">
      <c r="C18" s="46" t="s">
        <v>12</v>
      </c>
      <c r="D18" s="17">
        <f>+D19+D20+D21+D22+D23+D24+D25+D26+D27</f>
        <v>5331727659</v>
      </c>
      <c r="E18" s="11">
        <f>+E19+E20+E21+E22+E23+E24+E25+E26+E27</f>
        <v>6325514323.25</v>
      </c>
      <c r="F18" s="2"/>
    </row>
    <row r="19" spans="3:8">
      <c r="C19" s="47" t="s">
        <v>13</v>
      </c>
      <c r="D19" s="13">
        <v>2473209739</v>
      </c>
      <c r="E19" s="13">
        <v>2324190110.9899998</v>
      </c>
      <c r="F19" s="2"/>
    </row>
    <row r="20" spans="3:8">
      <c r="C20" s="47" t="s">
        <v>14</v>
      </c>
      <c r="D20" s="13">
        <v>60611280</v>
      </c>
      <c r="E20" s="13">
        <v>73871508.680000007</v>
      </c>
      <c r="F20" s="2"/>
    </row>
    <row r="21" spans="3:8">
      <c r="C21" s="47" t="s">
        <v>15</v>
      </c>
      <c r="D21" s="13">
        <v>220937465</v>
      </c>
      <c r="E21" s="13">
        <v>191060760</v>
      </c>
      <c r="F21" s="2"/>
    </row>
    <row r="22" spans="3:8">
      <c r="C22" s="47" t="s">
        <v>16</v>
      </c>
      <c r="D22" s="13">
        <v>4184000</v>
      </c>
      <c r="E22" s="13">
        <v>39315765</v>
      </c>
      <c r="F22" s="2"/>
    </row>
    <row r="23" spans="3:8">
      <c r="C23" s="47" t="s">
        <v>17</v>
      </c>
      <c r="D23" s="13">
        <v>207176372</v>
      </c>
      <c r="E23" s="13">
        <v>884583170.01999998</v>
      </c>
    </row>
    <row r="24" spans="3:8">
      <c r="C24" s="47" t="s">
        <v>18</v>
      </c>
      <c r="D24" s="13">
        <v>13274303</v>
      </c>
      <c r="E24" s="13">
        <v>23474303</v>
      </c>
    </row>
    <row r="25" spans="3:8" ht="30">
      <c r="C25" s="47" t="s">
        <v>19</v>
      </c>
      <c r="D25" s="13">
        <v>331134688</v>
      </c>
      <c r="E25" s="13">
        <v>525984247.25999999</v>
      </c>
    </row>
    <row r="26" spans="3:8" ht="30">
      <c r="C26" s="47" t="s">
        <v>20</v>
      </c>
      <c r="D26" s="13">
        <v>2007471030</v>
      </c>
      <c r="E26" s="13">
        <v>2237480760.3000002</v>
      </c>
    </row>
    <row r="27" spans="3:8">
      <c r="C27" s="47" t="s">
        <v>21</v>
      </c>
      <c r="D27" s="13">
        <v>13728782</v>
      </c>
      <c r="E27" s="13">
        <v>25553698</v>
      </c>
    </row>
    <row r="28" spans="3:8">
      <c r="C28" s="46" t="s">
        <v>22</v>
      </c>
      <c r="D28" s="17">
        <f>+D29+D30+D31+D32+D33+D34+D35+D36+D37</f>
        <v>2344772912</v>
      </c>
      <c r="E28" s="11">
        <f>+E29+E30+E31+E32+E33+E34+E35+E37</f>
        <v>2934717414.6599998</v>
      </c>
    </row>
    <row r="29" spans="3:8">
      <c r="C29" s="47" t="s">
        <v>23</v>
      </c>
      <c r="D29" s="13">
        <v>165397964</v>
      </c>
      <c r="E29" s="13">
        <v>246623326.86000001</v>
      </c>
    </row>
    <row r="30" spans="3:8">
      <c r="C30" s="47" t="s">
        <v>24</v>
      </c>
      <c r="D30" s="13">
        <v>23020814</v>
      </c>
      <c r="E30" s="13">
        <v>9371416.4800000004</v>
      </c>
    </row>
    <row r="31" spans="3:8">
      <c r="C31" s="47" t="s">
        <v>25</v>
      </c>
      <c r="D31" s="13">
        <v>27966436</v>
      </c>
      <c r="E31" s="13">
        <v>28354655.760000002</v>
      </c>
    </row>
    <row r="32" spans="3:8">
      <c r="C32" s="47" t="s">
        <v>26</v>
      </c>
      <c r="D32" s="13">
        <v>369354268</v>
      </c>
      <c r="E32" s="13">
        <v>475895203.25999999</v>
      </c>
    </row>
    <row r="33" spans="3:5">
      <c r="C33" s="47" t="s">
        <v>27</v>
      </c>
      <c r="D33" s="13">
        <v>81158769</v>
      </c>
      <c r="E33" s="13">
        <v>86265262.950000003</v>
      </c>
    </row>
    <row r="34" spans="3:5">
      <c r="C34" s="47" t="s">
        <v>28</v>
      </c>
      <c r="D34" s="13">
        <v>12666932</v>
      </c>
      <c r="E34" s="13">
        <v>6789662.7000000002</v>
      </c>
    </row>
    <row r="35" spans="3:5" ht="30">
      <c r="C35" s="47" t="s">
        <v>29</v>
      </c>
      <c r="D35" s="13">
        <v>723376545</v>
      </c>
      <c r="E35" s="13">
        <v>848845133.87</v>
      </c>
    </row>
    <row r="36" spans="3:5" ht="30">
      <c r="C36" s="47" t="s">
        <v>30</v>
      </c>
      <c r="D36" s="15"/>
      <c r="E36" s="16"/>
    </row>
    <row r="37" spans="3:5">
      <c r="C37" s="47" t="s">
        <v>31</v>
      </c>
      <c r="D37" s="13">
        <v>941831184</v>
      </c>
      <c r="E37" s="13">
        <v>1232572752.78</v>
      </c>
    </row>
    <row r="38" spans="3:5">
      <c r="C38" s="46" t="s">
        <v>32</v>
      </c>
      <c r="D38" s="18">
        <f>+D39+D40+D41+D42+D43+D44+D45+D45</f>
        <v>6624172</v>
      </c>
      <c r="E38" s="18">
        <f>+E39+E40+E41+E42+E43+E44+E45+E45</f>
        <v>21597472</v>
      </c>
    </row>
    <row r="39" spans="3:5">
      <c r="C39" s="47" t="s">
        <v>33</v>
      </c>
      <c r="D39" s="13">
        <v>6624172</v>
      </c>
      <c r="E39" s="13">
        <v>6597472</v>
      </c>
    </row>
    <row r="40" spans="3:5" ht="30">
      <c r="C40" s="47" t="s">
        <v>34</v>
      </c>
      <c r="D40" s="15"/>
      <c r="E40" s="13">
        <v>15000000</v>
      </c>
    </row>
    <row r="41" spans="3:5" ht="30">
      <c r="C41" s="47" t="s">
        <v>35</v>
      </c>
      <c r="D41" s="15">
        <v>0</v>
      </c>
      <c r="E41" s="15">
        <v>0</v>
      </c>
    </row>
    <row r="42" spans="3:5" ht="30">
      <c r="C42" s="47" t="s">
        <v>36</v>
      </c>
      <c r="D42" s="15">
        <v>0</v>
      </c>
      <c r="E42" s="16">
        <v>0</v>
      </c>
    </row>
    <row r="43" spans="3:5" ht="30">
      <c r="C43" s="47" t="s">
        <v>37</v>
      </c>
      <c r="D43" s="15">
        <v>0</v>
      </c>
      <c r="E43" s="16">
        <v>0</v>
      </c>
    </row>
    <row r="44" spans="3:5">
      <c r="C44" s="47" t="s">
        <v>38</v>
      </c>
      <c r="D44" s="15">
        <v>0</v>
      </c>
      <c r="E44" s="16">
        <v>0</v>
      </c>
    </row>
    <row r="45" spans="3:5" ht="30">
      <c r="C45" s="47" t="s">
        <v>39</v>
      </c>
      <c r="D45" s="15">
        <v>0</v>
      </c>
      <c r="E45" s="16">
        <v>0</v>
      </c>
    </row>
    <row r="46" spans="3:5">
      <c r="C46" s="46" t="s">
        <v>40</v>
      </c>
      <c r="D46" s="19">
        <v>0</v>
      </c>
      <c r="E46" s="16">
        <v>0</v>
      </c>
    </row>
    <row r="47" spans="3:5">
      <c r="C47" s="47" t="s">
        <v>41</v>
      </c>
      <c r="D47" s="15">
        <v>0</v>
      </c>
      <c r="E47" s="16">
        <v>0</v>
      </c>
    </row>
    <row r="48" spans="3:5" ht="30">
      <c r="C48" s="47" t="s">
        <v>42</v>
      </c>
      <c r="D48" s="15">
        <v>0</v>
      </c>
      <c r="E48" s="16">
        <v>0</v>
      </c>
    </row>
    <row r="49" spans="3:5" ht="30">
      <c r="C49" s="47" t="s">
        <v>43</v>
      </c>
      <c r="D49" s="15">
        <v>0</v>
      </c>
      <c r="E49" s="16">
        <v>0</v>
      </c>
    </row>
    <row r="50" spans="3:5" ht="30">
      <c r="C50" s="47" t="s">
        <v>44</v>
      </c>
      <c r="D50" s="15">
        <v>0</v>
      </c>
      <c r="E50" s="16">
        <v>0</v>
      </c>
    </row>
    <row r="51" spans="3:5" ht="30">
      <c r="C51" s="47" t="s">
        <v>45</v>
      </c>
      <c r="D51" s="15">
        <v>0</v>
      </c>
      <c r="E51" s="16">
        <v>0</v>
      </c>
    </row>
    <row r="52" spans="3:5">
      <c r="C52" s="47" t="s">
        <v>46</v>
      </c>
      <c r="D52" s="15">
        <v>0</v>
      </c>
      <c r="E52" s="16">
        <v>0</v>
      </c>
    </row>
    <row r="53" spans="3:5" ht="30">
      <c r="C53" s="47" t="s">
        <v>47</v>
      </c>
      <c r="D53" s="15">
        <v>0</v>
      </c>
      <c r="E53" s="16">
        <v>0</v>
      </c>
    </row>
    <row r="54" spans="3:5">
      <c r="C54" s="46" t="s">
        <v>48</v>
      </c>
      <c r="D54" s="17">
        <f>+D55+D56+D57+D58+D59+D60+D61+D62+D63</f>
        <v>516898150</v>
      </c>
      <c r="E54" s="17">
        <f>+E55+E56+E57+E58+E59+E60+E61+E62+E63</f>
        <v>3522825857.1100001</v>
      </c>
    </row>
    <row r="55" spans="3:5">
      <c r="C55" s="47" t="s">
        <v>49</v>
      </c>
      <c r="D55" s="13">
        <v>103680742</v>
      </c>
      <c r="E55" s="13">
        <v>445229526.13</v>
      </c>
    </row>
    <row r="56" spans="3:5">
      <c r="C56" s="47" t="s">
        <v>50</v>
      </c>
      <c r="D56" s="16"/>
      <c r="E56" s="13">
        <v>4562031.9000000004</v>
      </c>
    </row>
    <row r="57" spans="3:5">
      <c r="C57" s="47" t="s">
        <v>51</v>
      </c>
      <c r="D57" s="13">
        <v>305474187</v>
      </c>
      <c r="E57" s="13">
        <v>2289734452.25</v>
      </c>
    </row>
    <row r="58" spans="3:5" ht="30">
      <c r="C58" s="47" t="s">
        <v>52</v>
      </c>
      <c r="D58" s="13">
        <v>918750</v>
      </c>
      <c r="E58" s="13">
        <v>366310851.42000002</v>
      </c>
    </row>
    <row r="59" spans="3:5">
      <c r="C59" s="47" t="s">
        <v>53</v>
      </c>
      <c r="D59" s="13">
        <v>85882191</v>
      </c>
      <c r="E59" s="13">
        <v>391950715.41000003</v>
      </c>
    </row>
    <row r="60" spans="3:5">
      <c r="C60" s="47" t="s">
        <v>54</v>
      </c>
      <c r="D60" s="13">
        <v>146087</v>
      </c>
      <c r="E60" s="13">
        <v>3146087</v>
      </c>
    </row>
    <row r="61" spans="3:5">
      <c r="C61" s="47" t="s">
        <v>55</v>
      </c>
      <c r="D61" s="16"/>
      <c r="E61" s="13"/>
    </row>
    <row r="62" spans="3:5">
      <c r="C62" s="47" t="s">
        <v>56</v>
      </c>
      <c r="D62" s="13">
        <v>20796193</v>
      </c>
      <c r="E62" s="13">
        <v>11392193</v>
      </c>
    </row>
    <row r="63" spans="3:5" ht="30">
      <c r="C63" s="47" t="s">
        <v>57</v>
      </c>
      <c r="D63" s="16"/>
      <c r="E63" s="13">
        <v>10500000</v>
      </c>
    </row>
    <row r="64" spans="3:5">
      <c r="C64" s="46" t="s">
        <v>58</v>
      </c>
      <c r="D64" s="17">
        <f>+D65+D66+D67+D68</f>
        <v>1768535130</v>
      </c>
      <c r="E64" s="17">
        <f>+E65+E66+E67+E68</f>
        <v>2951801146.6599998</v>
      </c>
    </row>
    <row r="65" spans="3:9">
      <c r="C65" s="47" t="s">
        <v>59</v>
      </c>
      <c r="D65" s="13">
        <v>1768535130</v>
      </c>
      <c r="E65" s="13">
        <v>2951801146.6599998</v>
      </c>
    </row>
    <row r="66" spans="3:9">
      <c r="C66" s="47" t="s">
        <v>60</v>
      </c>
      <c r="D66" s="16">
        <v>0</v>
      </c>
      <c r="E66" s="16">
        <v>0</v>
      </c>
    </row>
    <row r="67" spans="3:9">
      <c r="C67" s="47" t="s">
        <v>61</v>
      </c>
      <c r="D67" s="16">
        <v>0</v>
      </c>
      <c r="E67" s="16">
        <v>0</v>
      </c>
    </row>
    <row r="68" spans="3:9" ht="30">
      <c r="C68" s="48" t="s">
        <v>62</v>
      </c>
      <c r="D68" s="16">
        <v>0</v>
      </c>
      <c r="E68" s="16">
        <v>0</v>
      </c>
    </row>
    <row r="69" spans="3:9" ht="30">
      <c r="C69" s="46" t="s">
        <v>63</v>
      </c>
      <c r="D69" s="19">
        <v>0</v>
      </c>
      <c r="E69" s="16">
        <v>0</v>
      </c>
    </row>
    <row r="70" spans="3:9">
      <c r="C70" s="47" t="s">
        <v>64</v>
      </c>
      <c r="D70" s="15">
        <v>0</v>
      </c>
      <c r="E70" s="16">
        <v>0</v>
      </c>
    </row>
    <row r="71" spans="3:9" ht="30">
      <c r="C71" s="47" t="s">
        <v>65</v>
      </c>
      <c r="D71" s="15">
        <v>0</v>
      </c>
      <c r="E71" s="16">
        <v>0</v>
      </c>
    </row>
    <row r="72" spans="3:9">
      <c r="C72" s="46" t="s">
        <v>66</v>
      </c>
      <c r="D72" s="19">
        <v>0</v>
      </c>
      <c r="E72" s="16">
        <v>0</v>
      </c>
    </row>
    <row r="73" spans="3:9">
      <c r="C73" s="47" t="s">
        <v>67</v>
      </c>
      <c r="D73" s="15">
        <v>0</v>
      </c>
      <c r="E73" s="16">
        <v>0</v>
      </c>
    </row>
    <row r="74" spans="3:9">
      <c r="C74" s="47" t="s">
        <v>68</v>
      </c>
      <c r="D74" s="15">
        <v>0</v>
      </c>
      <c r="E74" s="16">
        <v>0</v>
      </c>
    </row>
    <row r="75" spans="3:9" ht="30">
      <c r="C75" s="47" t="s">
        <v>69</v>
      </c>
      <c r="D75" s="15">
        <v>0</v>
      </c>
      <c r="E75" s="16">
        <v>0</v>
      </c>
    </row>
    <row r="76" spans="3:9">
      <c r="C76" s="46" t="s">
        <v>70</v>
      </c>
      <c r="D76" s="19">
        <v>0</v>
      </c>
      <c r="E76" s="16">
        <v>0</v>
      </c>
      <c r="G76" s="49"/>
    </row>
    <row r="77" spans="3:9">
      <c r="C77" s="47" t="s">
        <v>71</v>
      </c>
      <c r="D77" s="15">
        <v>0</v>
      </c>
      <c r="E77" s="16">
        <v>0</v>
      </c>
      <c r="G77" s="50"/>
    </row>
    <row r="78" spans="3:9">
      <c r="C78" s="47" t="s">
        <v>72</v>
      </c>
      <c r="D78" s="15">
        <v>0</v>
      </c>
      <c r="E78" s="16">
        <v>0</v>
      </c>
    </row>
    <row r="79" spans="3:9">
      <c r="C79" s="47" t="s">
        <v>73</v>
      </c>
      <c r="D79" s="15">
        <v>0</v>
      </c>
      <c r="E79" s="16">
        <v>0</v>
      </c>
    </row>
    <row r="80" spans="3:9">
      <c r="C80" s="46" t="s">
        <v>74</v>
      </c>
      <c r="D80" s="19">
        <v>0</v>
      </c>
      <c r="E80" s="18">
        <v>0</v>
      </c>
      <c r="I80" s="34"/>
    </row>
    <row r="81" spans="3:9">
      <c r="C81" s="47" t="s">
        <v>75</v>
      </c>
      <c r="D81" s="15">
        <v>0</v>
      </c>
      <c r="E81" s="16">
        <v>0</v>
      </c>
    </row>
    <row r="82" spans="3:9">
      <c r="C82" s="47" t="s">
        <v>76</v>
      </c>
      <c r="D82" s="15">
        <v>0</v>
      </c>
      <c r="E82" s="16"/>
      <c r="I82" s="13"/>
    </row>
    <row r="83" spans="3:9">
      <c r="C83" s="46" t="s">
        <v>77</v>
      </c>
      <c r="D83" s="19">
        <v>0</v>
      </c>
      <c r="E83" s="16">
        <v>0</v>
      </c>
    </row>
    <row r="84" spans="3:9">
      <c r="C84" s="47" t="s">
        <v>78</v>
      </c>
      <c r="D84" s="15"/>
      <c r="E84" s="16">
        <v>0</v>
      </c>
    </row>
    <row r="85" spans="3:9">
      <c r="C85" s="51" t="s">
        <v>79</v>
      </c>
      <c r="D85" s="33">
        <f>+D12+D18+D28+D38+D54+D64</f>
        <v>58651281701</v>
      </c>
      <c r="E85" s="33">
        <f>+E12+E18+E28+E38+E54+E64</f>
        <v>64730866188.779999</v>
      </c>
    </row>
    <row r="86" spans="3:9">
      <c r="C86" s="52"/>
    </row>
    <row r="87" spans="3:9">
      <c r="C87" s="52"/>
      <c r="E87" s="13"/>
      <c r="F87" s="13"/>
    </row>
    <row r="88" spans="3:9" ht="45.75" customHeight="1">
      <c r="C88" s="53" t="s">
        <v>80</v>
      </c>
      <c r="E88" s="13"/>
      <c r="F88" s="35"/>
    </row>
    <row r="89" spans="3:9" ht="33.75" customHeight="1">
      <c r="C89" s="54" t="s">
        <v>81</v>
      </c>
      <c r="E89" s="55"/>
    </row>
    <row r="90" spans="3:9" ht="45.75" customHeight="1">
      <c r="C90" s="56" t="s">
        <v>82</v>
      </c>
    </row>
    <row r="91" spans="3:9">
      <c r="C91" s="52"/>
    </row>
    <row r="92" spans="3:9">
      <c r="C92" s="52"/>
    </row>
    <row r="93" spans="3:9">
      <c r="C93" s="52"/>
    </row>
    <row r="96" spans="3:9" ht="18.75">
      <c r="C96" s="57"/>
    </row>
    <row r="97" spans="3:3" ht="15.75">
      <c r="C97" s="58"/>
    </row>
    <row r="98" spans="3:3" ht="15.75">
      <c r="C98" s="58"/>
    </row>
  </sheetData>
  <mergeCells count="8">
    <mergeCell ref="C9:C10"/>
    <mergeCell ref="D9:D10"/>
    <mergeCell ref="E9:E10"/>
    <mergeCell ref="C3:H3"/>
    <mergeCell ref="C4:E4"/>
    <mergeCell ref="C5:E5"/>
    <mergeCell ref="C6:E6"/>
    <mergeCell ref="C7:E7"/>
  </mergeCells>
  <pageMargins left="0.17" right="0.17" top="0.17" bottom="0.17" header="0.3" footer="0.3"/>
  <pageSetup scale="4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A83" zoomScale="90" zoomScaleNormal="90" workbookViewId="0">
      <selection activeCell="A100" sqref="A100"/>
    </sheetView>
  </sheetViews>
  <sheetFormatPr baseColWidth="10" defaultColWidth="11.42578125" defaultRowHeight="15"/>
  <cols>
    <col min="1" max="1" width="56.28515625" customWidth="1"/>
    <col min="2" max="2" width="22" customWidth="1"/>
    <col min="3" max="3" width="14.42578125" customWidth="1"/>
    <col min="4" max="6" width="14.570312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7.425781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1" ht="21" customHeight="1">
      <c r="A3" s="86" t="s">
        <v>101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21" s="1" customFormat="1" ht="18.75">
      <c r="A4" s="88" t="s">
        <v>100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29"/>
      <c r="R4" s="29"/>
      <c r="S4" s="29"/>
      <c r="T4" s="29"/>
      <c r="U4" s="29"/>
    </row>
    <row r="5" spans="1:21" ht="15.75" customHeight="1">
      <c r="A5" s="90" t="s">
        <v>83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21" ht="15.75" customHeight="1">
      <c r="A6" s="91" t="s">
        <v>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21">
      <c r="G7" s="59" t="s">
        <v>102</v>
      </c>
    </row>
    <row r="8" spans="1:21" ht="25.5" customHeight="1">
      <c r="A8" s="81" t="s">
        <v>2</v>
      </c>
      <c r="B8" s="82" t="s">
        <v>84</v>
      </c>
      <c r="C8" s="82" t="s">
        <v>4</v>
      </c>
      <c r="D8" s="76" t="s">
        <v>85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</row>
    <row r="9" spans="1:21">
      <c r="A9" s="81"/>
      <c r="B9" s="83"/>
      <c r="C9" s="83"/>
      <c r="D9" s="5" t="s">
        <v>86</v>
      </c>
      <c r="E9" s="5" t="s">
        <v>87</v>
      </c>
      <c r="F9" s="5" t="s">
        <v>88</v>
      </c>
      <c r="G9" s="5" t="s">
        <v>89</v>
      </c>
      <c r="H9" s="6" t="s">
        <v>90</v>
      </c>
      <c r="I9" s="5" t="s">
        <v>91</v>
      </c>
      <c r="J9" s="6" t="s">
        <v>92</v>
      </c>
      <c r="K9" s="5" t="s">
        <v>93</v>
      </c>
      <c r="L9" s="5" t="s">
        <v>94</v>
      </c>
      <c r="M9" s="5" t="s">
        <v>95</v>
      </c>
      <c r="N9" s="5" t="s">
        <v>96</v>
      </c>
      <c r="O9" s="6" t="s">
        <v>97</v>
      </c>
      <c r="P9" s="5" t="s">
        <v>98</v>
      </c>
    </row>
    <row r="10" spans="1:21">
      <c r="A10" s="7" t="s">
        <v>5</v>
      </c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20"/>
      <c r="N10" s="9"/>
      <c r="O10" s="9"/>
      <c r="P10" s="9"/>
    </row>
    <row r="11" spans="1:21">
      <c r="A11" s="10" t="s">
        <v>6</v>
      </c>
      <c r="B11" s="11">
        <f>SUM(B12:B16)</f>
        <v>48682723678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21"/>
    </row>
    <row r="12" spans="1:21">
      <c r="A12" s="12" t="s">
        <v>7</v>
      </c>
      <c r="B12" s="13">
        <v>39526830936</v>
      </c>
      <c r="C12" s="13"/>
      <c r="D12" s="14">
        <v>173870.75</v>
      </c>
      <c r="E12" s="14">
        <v>513204.96</v>
      </c>
      <c r="F12" s="14">
        <v>577592.06999999995</v>
      </c>
      <c r="G12" s="14">
        <v>7860653.2599999998</v>
      </c>
      <c r="H12" s="14"/>
      <c r="I12" s="14"/>
      <c r="J12" s="14"/>
      <c r="K12" s="22"/>
      <c r="L12" s="22"/>
      <c r="M12" s="13"/>
      <c r="N12" s="14"/>
      <c r="O12" s="14"/>
      <c r="P12" s="21"/>
    </row>
    <row r="13" spans="1:21">
      <c r="A13" s="12" t="s">
        <v>8</v>
      </c>
      <c r="B13" s="13">
        <v>3735795111</v>
      </c>
      <c r="C13" s="13"/>
      <c r="D13" s="14"/>
      <c r="E13" s="14"/>
      <c r="F13" s="14"/>
      <c r="G13" s="14"/>
      <c r="H13" s="14"/>
      <c r="I13" s="14"/>
      <c r="J13" s="14"/>
      <c r="K13" s="22"/>
      <c r="L13" s="22"/>
      <c r="M13" s="13"/>
      <c r="N13" s="14"/>
      <c r="O13" s="14"/>
      <c r="P13" s="21"/>
    </row>
    <row r="14" spans="1:21">
      <c r="A14" s="12" t="s">
        <v>9</v>
      </c>
      <c r="B14" s="13">
        <v>10000</v>
      </c>
      <c r="C14" s="13"/>
      <c r="D14" s="15"/>
      <c r="E14" s="15"/>
      <c r="F14" s="15"/>
      <c r="G14" s="15"/>
      <c r="H14" s="15"/>
      <c r="I14" s="15"/>
      <c r="J14" s="15"/>
      <c r="K14" s="23"/>
      <c r="L14" s="22"/>
      <c r="M14" s="13"/>
      <c r="N14" s="23"/>
      <c r="O14" s="14"/>
      <c r="P14" s="21"/>
      <c r="Q14" s="30"/>
    </row>
    <row r="15" spans="1:21">
      <c r="A15" s="12" t="s">
        <v>10</v>
      </c>
      <c r="B15" s="16"/>
      <c r="C15" s="16"/>
      <c r="D15" s="15"/>
      <c r="E15" s="15"/>
      <c r="F15" s="15"/>
      <c r="G15" s="15"/>
      <c r="H15" s="15"/>
      <c r="I15" s="15"/>
      <c r="J15" s="15"/>
      <c r="K15" s="23"/>
      <c r="L15" s="23"/>
      <c r="M15" s="16"/>
      <c r="N15" s="23"/>
      <c r="O15" s="14"/>
      <c r="P15" s="21"/>
    </row>
    <row r="16" spans="1:21">
      <c r="A16" s="12" t="s">
        <v>11</v>
      </c>
      <c r="B16" s="13">
        <v>5420087631</v>
      </c>
      <c r="C16" s="13"/>
      <c r="D16" s="14"/>
      <c r="E16" s="14"/>
      <c r="F16" s="14"/>
      <c r="G16" s="14"/>
      <c r="H16" s="14"/>
      <c r="I16" s="14"/>
      <c r="J16" s="14"/>
      <c r="K16" s="22"/>
      <c r="L16" s="22"/>
      <c r="M16" s="13"/>
      <c r="N16" s="14"/>
      <c r="O16" s="14"/>
      <c r="P16" s="21"/>
    </row>
    <row r="17" spans="1:16">
      <c r="A17" s="10" t="s">
        <v>12</v>
      </c>
      <c r="B17" s="11">
        <f>SUM(B18:B26)</f>
        <v>5331727659</v>
      </c>
      <c r="C17" s="17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21"/>
    </row>
    <row r="18" spans="1:16">
      <c r="A18" s="12" t="s">
        <v>13</v>
      </c>
      <c r="B18" s="13">
        <v>2473209739</v>
      </c>
      <c r="C18" s="13"/>
      <c r="D18" s="14">
        <v>454725.76</v>
      </c>
      <c r="E18" s="14">
        <v>466074.15</v>
      </c>
      <c r="F18" s="14">
        <v>460000</v>
      </c>
      <c r="G18" s="14">
        <v>219707.63</v>
      </c>
      <c r="H18" s="14">
        <v>1537401.39</v>
      </c>
      <c r="I18" s="14"/>
      <c r="J18" s="14"/>
      <c r="K18" s="22"/>
      <c r="L18" s="22"/>
      <c r="M18" s="13"/>
      <c r="N18" s="14"/>
      <c r="O18" s="14"/>
      <c r="P18" s="21"/>
    </row>
    <row r="19" spans="1:16">
      <c r="A19" s="12" t="s">
        <v>14</v>
      </c>
      <c r="B19" s="13">
        <v>60611280</v>
      </c>
      <c r="C19" s="13"/>
      <c r="D19" s="15"/>
      <c r="E19" s="14"/>
      <c r="F19" s="15"/>
      <c r="G19" s="14"/>
      <c r="H19" s="15"/>
      <c r="I19" s="15"/>
      <c r="J19" s="14"/>
      <c r="K19" s="22"/>
      <c r="L19" s="14"/>
      <c r="M19" s="13"/>
      <c r="N19" s="14"/>
      <c r="O19" s="14"/>
      <c r="P19" s="21"/>
    </row>
    <row r="20" spans="1:16">
      <c r="A20" s="12" t="s">
        <v>15</v>
      </c>
      <c r="B20" s="13">
        <v>220937465</v>
      </c>
      <c r="C20" s="13"/>
      <c r="D20" s="14"/>
      <c r="E20" s="14"/>
      <c r="F20" s="14"/>
      <c r="G20" s="14"/>
      <c r="H20" s="14"/>
      <c r="I20" s="14"/>
      <c r="J20" s="14"/>
      <c r="K20" s="22"/>
      <c r="L20" s="22"/>
      <c r="M20" s="13"/>
      <c r="N20" s="14"/>
      <c r="O20" s="14"/>
      <c r="P20" s="21"/>
    </row>
    <row r="21" spans="1:16">
      <c r="A21" s="12" t="s">
        <v>16</v>
      </c>
      <c r="B21" s="13">
        <v>4184000</v>
      </c>
      <c r="C21" s="13"/>
      <c r="D21" s="15">
        <v>102000</v>
      </c>
      <c r="E21" s="14"/>
      <c r="F21" s="14"/>
      <c r="G21" s="14"/>
      <c r="H21" s="14">
        <v>72200</v>
      </c>
      <c r="I21" s="14"/>
      <c r="J21" s="14"/>
      <c r="K21" s="14"/>
      <c r="L21" s="22"/>
      <c r="M21" s="13"/>
      <c r="N21" s="14"/>
      <c r="O21" s="14"/>
      <c r="P21" s="21"/>
    </row>
    <row r="22" spans="1:16">
      <c r="A22" s="12" t="s">
        <v>17</v>
      </c>
      <c r="B22" s="13">
        <v>207176372</v>
      </c>
      <c r="C22" s="13"/>
      <c r="D22" s="14"/>
      <c r="E22" s="14">
        <v>1770000</v>
      </c>
      <c r="F22" s="14"/>
      <c r="G22" s="14">
        <v>1357000</v>
      </c>
      <c r="H22" s="14"/>
      <c r="I22" s="14"/>
      <c r="J22" s="14"/>
      <c r="K22" s="22"/>
      <c r="L22" s="22"/>
      <c r="M22" s="13"/>
      <c r="N22" s="14"/>
      <c r="O22" s="14"/>
      <c r="P22" s="21"/>
    </row>
    <row r="23" spans="1:16">
      <c r="A23" s="12" t="s">
        <v>18</v>
      </c>
      <c r="B23" s="13">
        <v>13274303</v>
      </c>
      <c r="C23" s="13"/>
      <c r="D23" s="15"/>
      <c r="E23" s="14"/>
      <c r="F23" s="15"/>
      <c r="G23" s="15"/>
      <c r="H23" s="15"/>
      <c r="I23" s="15"/>
      <c r="J23" s="14"/>
      <c r="K23" s="23"/>
      <c r="M23" s="13"/>
      <c r="N23" s="14"/>
      <c r="O23" s="14"/>
      <c r="P23" s="21"/>
    </row>
    <row r="24" spans="1:16" ht="25.5">
      <c r="A24" s="12" t="s">
        <v>19</v>
      </c>
      <c r="B24" s="13">
        <v>331134688</v>
      </c>
      <c r="C24" s="13"/>
      <c r="D24" s="14">
        <v>855439.82</v>
      </c>
      <c r="E24" s="14">
        <v>93220</v>
      </c>
      <c r="F24" s="14">
        <v>2525045.66</v>
      </c>
      <c r="G24" s="14">
        <v>1159557.07</v>
      </c>
      <c r="H24" s="14">
        <v>728543.54</v>
      </c>
      <c r="I24" s="14"/>
      <c r="J24" s="14"/>
      <c r="K24" s="22"/>
      <c r="L24" s="22"/>
      <c r="M24" s="13"/>
      <c r="N24" s="14"/>
      <c r="O24" s="14"/>
      <c r="P24" s="21"/>
    </row>
    <row r="25" spans="1:16" ht="25.5">
      <c r="A25" s="12" t="s">
        <v>20</v>
      </c>
      <c r="B25" s="13">
        <v>2007471030</v>
      </c>
      <c r="C25" s="13"/>
      <c r="D25" s="14"/>
      <c r="E25" s="14"/>
      <c r="F25" s="14">
        <v>242500</v>
      </c>
      <c r="G25" s="14"/>
      <c r="H25" s="14">
        <v>497500</v>
      </c>
      <c r="I25" s="14"/>
      <c r="J25" s="14"/>
      <c r="K25" s="22"/>
      <c r="L25" s="22"/>
      <c r="M25" s="13"/>
      <c r="N25" s="14"/>
      <c r="O25" s="14"/>
      <c r="P25" s="21"/>
    </row>
    <row r="26" spans="1:16">
      <c r="A26" s="12" t="s">
        <v>21</v>
      </c>
      <c r="B26" s="13">
        <v>13728782</v>
      </c>
      <c r="C26" s="13"/>
      <c r="D26" s="14">
        <v>12744</v>
      </c>
      <c r="E26" s="15">
        <v>7200</v>
      </c>
      <c r="F26" s="13"/>
      <c r="G26" s="14">
        <v>45144</v>
      </c>
      <c r="H26" s="14"/>
      <c r="I26" s="14"/>
      <c r="J26" s="14"/>
      <c r="K26" s="22"/>
      <c r="L26" s="14"/>
      <c r="M26" s="13"/>
      <c r="N26" s="14"/>
      <c r="O26" s="14"/>
      <c r="P26" s="21"/>
    </row>
    <row r="27" spans="1:16">
      <c r="A27" s="10" t="s">
        <v>22</v>
      </c>
      <c r="B27" s="11">
        <f>SUM(B28:B36)</f>
        <v>2344772912</v>
      </c>
      <c r="C27" s="17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>
      <c r="A28" s="12" t="s">
        <v>23</v>
      </c>
      <c r="B28" s="13">
        <v>165397964</v>
      </c>
      <c r="C28" s="13"/>
      <c r="D28" s="15">
        <v>713904.71</v>
      </c>
      <c r="E28" s="14">
        <v>1739254</v>
      </c>
      <c r="F28" s="14">
        <v>3103370.75</v>
      </c>
      <c r="G28" s="14"/>
      <c r="H28" s="14">
        <v>1108800.8999999999</v>
      </c>
      <c r="I28" s="14"/>
      <c r="J28" s="14"/>
      <c r="K28" s="22"/>
      <c r="L28" s="22"/>
      <c r="M28" s="13"/>
      <c r="N28" s="14"/>
      <c r="O28" s="14"/>
      <c r="P28" s="21"/>
    </row>
    <row r="29" spans="1:16">
      <c r="A29" s="12" t="s">
        <v>24</v>
      </c>
      <c r="B29" s="13">
        <v>23020814</v>
      </c>
      <c r="C29" s="13"/>
      <c r="D29" s="15"/>
      <c r="E29" s="15"/>
      <c r="F29" s="15"/>
      <c r="G29" s="14"/>
      <c r="H29" s="14">
        <v>247221.8</v>
      </c>
      <c r="I29" s="14"/>
      <c r="J29" s="14"/>
      <c r="K29" s="22"/>
      <c r="L29" s="14"/>
      <c r="M29" s="13"/>
      <c r="N29" s="14"/>
      <c r="O29" s="14"/>
      <c r="P29" s="21"/>
    </row>
    <row r="30" spans="1:16">
      <c r="A30" s="12" t="s">
        <v>25</v>
      </c>
      <c r="B30" s="13">
        <v>27966436</v>
      </c>
      <c r="C30" s="13"/>
      <c r="D30" s="15"/>
      <c r="E30" s="14">
        <v>203904</v>
      </c>
      <c r="F30" s="14">
        <v>1478083.46</v>
      </c>
      <c r="G30" s="14">
        <v>495245.81</v>
      </c>
      <c r="H30" s="14">
        <v>241237.14</v>
      </c>
      <c r="I30" s="14"/>
      <c r="J30" s="14"/>
      <c r="K30" s="22"/>
      <c r="L30" s="14"/>
      <c r="M30" s="13"/>
      <c r="N30" s="14"/>
      <c r="O30" s="14"/>
      <c r="P30" s="21"/>
    </row>
    <row r="31" spans="1:16">
      <c r="A31" s="12" t="s">
        <v>26</v>
      </c>
      <c r="B31" s="13">
        <v>369354268</v>
      </c>
      <c r="C31" s="13"/>
      <c r="D31" s="14">
        <v>5899226.9500000002</v>
      </c>
      <c r="E31" s="14">
        <v>5235224.5</v>
      </c>
      <c r="F31" s="14">
        <v>6698393.0599999996</v>
      </c>
      <c r="G31" s="14">
        <v>1816432.04</v>
      </c>
      <c r="H31" s="14">
        <v>7895484.54</v>
      </c>
      <c r="I31" s="14"/>
      <c r="J31" s="14"/>
      <c r="K31" s="22"/>
      <c r="L31" s="22"/>
      <c r="M31" s="13"/>
      <c r="N31" s="14"/>
      <c r="O31" s="14"/>
      <c r="P31" s="21"/>
    </row>
    <row r="32" spans="1:16">
      <c r="A32" s="12" t="s">
        <v>27</v>
      </c>
      <c r="B32" s="13">
        <v>81158769</v>
      </c>
      <c r="C32" s="13"/>
      <c r="D32" s="14">
        <v>444094.09</v>
      </c>
      <c r="E32" s="14">
        <v>159300</v>
      </c>
      <c r="F32" s="14">
        <v>1686057.36</v>
      </c>
      <c r="G32" s="14"/>
      <c r="H32" s="14"/>
      <c r="I32" s="14"/>
      <c r="J32" s="14"/>
      <c r="K32" s="14"/>
      <c r="L32" s="14"/>
      <c r="M32" s="14"/>
      <c r="N32" s="14"/>
      <c r="O32" s="14"/>
      <c r="P32" s="21"/>
    </row>
    <row r="33" spans="1:16">
      <c r="A33" s="12" t="s">
        <v>28</v>
      </c>
      <c r="B33" s="13">
        <v>12666932</v>
      </c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1"/>
    </row>
    <row r="34" spans="1:16" ht="25.5">
      <c r="A34" s="12" t="s">
        <v>29</v>
      </c>
      <c r="B34" s="13">
        <v>723376545</v>
      </c>
      <c r="C34" s="13"/>
      <c r="D34" s="14">
        <v>78897</v>
      </c>
      <c r="E34" s="14"/>
      <c r="F34" s="14">
        <v>62322</v>
      </c>
      <c r="G34" s="14"/>
      <c r="H34" s="14">
        <v>385123.3</v>
      </c>
      <c r="I34" s="14"/>
      <c r="J34" s="14"/>
      <c r="K34" s="14"/>
      <c r="L34" s="14"/>
      <c r="M34" s="14"/>
      <c r="N34" s="14"/>
      <c r="O34" s="14"/>
      <c r="P34" s="21"/>
    </row>
    <row r="35" spans="1:16" ht="25.5">
      <c r="A35" s="12" t="s">
        <v>30</v>
      </c>
      <c r="B35" s="16"/>
      <c r="C35" s="16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21"/>
    </row>
    <row r="36" spans="1:16">
      <c r="A36" s="12" t="s">
        <v>31</v>
      </c>
      <c r="B36" s="13">
        <v>941831184</v>
      </c>
      <c r="C36" s="13"/>
      <c r="D36" s="14"/>
      <c r="E36" s="14"/>
      <c r="F36" s="14"/>
      <c r="G36" s="14"/>
      <c r="H36" s="14">
        <v>185448.8</v>
      </c>
      <c r="I36" s="14"/>
      <c r="J36" s="14"/>
      <c r="K36" s="14"/>
      <c r="L36" s="14"/>
      <c r="M36" s="14"/>
      <c r="N36" s="14"/>
      <c r="O36" s="14"/>
      <c r="P36" s="21"/>
    </row>
    <row r="37" spans="1:16">
      <c r="A37" s="10" t="s">
        <v>32</v>
      </c>
      <c r="B37" s="18">
        <f>SUM(B38)</f>
        <v>6624172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4"/>
      <c r="N37" s="18"/>
      <c r="O37" s="18"/>
      <c r="P37" s="21"/>
    </row>
    <row r="38" spans="1:16">
      <c r="A38" s="12" t="s">
        <v>33</v>
      </c>
      <c r="B38" s="13">
        <v>6624172</v>
      </c>
      <c r="C38" s="13"/>
      <c r="D38" s="15"/>
      <c r="E38" s="15"/>
      <c r="F38" s="16"/>
      <c r="G38" s="15"/>
      <c r="H38" s="15"/>
      <c r="I38" s="23"/>
      <c r="J38" s="14"/>
      <c r="K38" s="22"/>
      <c r="L38" s="14"/>
      <c r="M38" s="25"/>
      <c r="N38" s="14"/>
      <c r="O38" s="14"/>
      <c r="P38" s="21"/>
    </row>
    <row r="39" spans="1:16" ht="25.5">
      <c r="A39" s="12" t="s">
        <v>34</v>
      </c>
      <c r="B39" s="13"/>
      <c r="C39" s="15"/>
      <c r="D39" s="15"/>
      <c r="E39" s="14"/>
      <c r="F39" s="16"/>
      <c r="G39" s="15"/>
      <c r="H39" s="15"/>
      <c r="I39" s="15"/>
      <c r="J39" s="15"/>
      <c r="K39" s="15"/>
      <c r="L39" s="15"/>
      <c r="M39" s="26"/>
      <c r="N39" s="16"/>
      <c r="O39" s="14"/>
      <c r="P39" s="21"/>
    </row>
    <row r="40" spans="1:16" ht="25.5">
      <c r="A40" s="12" t="s">
        <v>35</v>
      </c>
      <c r="B40" s="15"/>
      <c r="C40" s="16"/>
      <c r="D40" s="16"/>
      <c r="E40" s="16"/>
      <c r="F40" s="15"/>
      <c r="G40" s="16"/>
      <c r="H40" s="16"/>
      <c r="I40" s="16"/>
      <c r="J40" s="16"/>
      <c r="K40" s="16"/>
      <c r="L40" s="16"/>
      <c r="M40" s="27"/>
      <c r="N40" s="16"/>
      <c r="O40" s="16"/>
      <c r="P40" s="21"/>
    </row>
    <row r="41" spans="1:16" ht="25.5">
      <c r="A41" s="12" t="s">
        <v>36</v>
      </c>
      <c r="B41" s="16"/>
      <c r="C41" s="16"/>
      <c r="D41" s="16"/>
      <c r="E41" s="16"/>
      <c r="F41" s="15"/>
      <c r="G41" s="16"/>
      <c r="H41" s="16"/>
      <c r="I41" s="16"/>
      <c r="J41" s="16"/>
      <c r="K41" s="16"/>
      <c r="L41" s="16"/>
      <c r="M41" s="27"/>
      <c r="N41" s="16"/>
      <c r="O41" s="16"/>
      <c r="P41" s="21"/>
    </row>
    <row r="42" spans="1:16" ht="25.5">
      <c r="A42" s="12" t="s">
        <v>37</v>
      </c>
      <c r="B42" s="16"/>
      <c r="C42" s="16"/>
      <c r="D42" s="16"/>
      <c r="E42" s="16"/>
      <c r="F42" s="19"/>
      <c r="G42" s="16"/>
      <c r="H42" s="16"/>
      <c r="I42" s="16"/>
      <c r="J42" s="16"/>
      <c r="K42" s="16"/>
      <c r="L42" s="16"/>
      <c r="M42" s="27"/>
      <c r="N42" s="16"/>
      <c r="O42" s="16"/>
      <c r="P42" s="21"/>
    </row>
    <row r="43" spans="1:16">
      <c r="A43" s="12" t="s">
        <v>38</v>
      </c>
      <c r="B43" s="16"/>
      <c r="C43" s="16"/>
      <c r="D43" s="16"/>
      <c r="E43" s="16"/>
      <c r="F43" s="15"/>
      <c r="G43" s="15"/>
      <c r="H43" s="15"/>
      <c r="I43" s="23"/>
      <c r="J43" s="23"/>
      <c r="K43" s="15"/>
      <c r="L43" s="15"/>
      <c r="M43" s="26"/>
      <c r="N43" s="16"/>
      <c r="O43" s="16"/>
      <c r="P43" s="21"/>
    </row>
    <row r="44" spans="1:16" ht="25.5">
      <c r="A44" s="12" t="s">
        <v>39</v>
      </c>
      <c r="B44" s="16"/>
      <c r="C44" s="16"/>
      <c r="D44" s="16"/>
      <c r="E44" s="16"/>
      <c r="F44" s="15"/>
      <c r="G44" s="15"/>
      <c r="H44" s="15"/>
      <c r="I44" s="23"/>
      <c r="J44" s="23"/>
      <c r="K44" s="15"/>
      <c r="L44" s="15"/>
      <c r="M44" s="26"/>
      <c r="N44" s="16"/>
      <c r="O44" s="16"/>
      <c r="P44" s="21"/>
    </row>
    <row r="45" spans="1:16">
      <c r="A45" s="10" t="s">
        <v>40</v>
      </c>
      <c r="B45" s="16"/>
      <c r="C45" s="16"/>
      <c r="D45" s="16"/>
      <c r="E45" s="16"/>
      <c r="F45" s="15"/>
      <c r="G45" s="15"/>
      <c r="H45" s="15"/>
      <c r="I45" s="15"/>
      <c r="J45" s="15"/>
      <c r="K45" s="15"/>
      <c r="L45" s="15"/>
      <c r="M45" s="26"/>
      <c r="N45" s="16"/>
      <c r="O45" s="16"/>
      <c r="P45" s="21"/>
    </row>
    <row r="46" spans="1:16">
      <c r="A46" s="12" t="s">
        <v>41</v>
      </c>
      <c r="B46" s="16"/>
      <c r="C46" s="16"/>
      <c r="D46" s="16"/>
      <c r="E46" s="16"/>
      <c r="F46" s="15"/>
      <c r="G46" s="15"/>
      <c r="H46" s="15"/>
      <c r="I46" s="23"/>
      <c r="J46" s="14"/>
      <c r="K46" s="15"/>
      <c r="L46" s="15"/>
      <c r="M46" s="26"/>
      <c r="N46" s="16"/>
      <c r="O46" s="16"/>
      <c r="P46" s="21"/>
    </row>
    <row r="47" spans="1:16" ht="25.5">
      <c r="A47" s="12" t="s">
        <v>42</v>
      </c>
      <c r="B47" s="16"/>
      <c r="C47" s="16"/>
      <c r="D47" s="16"/>
      <c r="E47" s="16"/>
      <c r="F47" s="15"/>
      <c r="G47" s="15"/>
      <c r="H47" s="15"/>
      <c r="I47" s="23"/>
      <c r="J47" s="23"/>
      <c r="K47" s="15"/>
      <c r="L47" s="15"/>
      <c r="M47" s="26"/>
      <c r="N47" s="16"/>
      <c r="O47" s="16"/>
      <c r="P47" s="21"/>
    </row>
    <row r="48" spans="1:16" ht="25.5">
      <c r="A48" s="12" t="s">
        <v>43</v>
      </c>
      <c r="B48" s="16"/>
      <c r="C48" s="16"/>
      <c r="D48" s="16"/>
      <c r="E48" s="16"/>
      <c r="F48" s="15"/>
      <c r="G48" s="15"/>
      <c r="H48" s="15"/>
      <c r="I48" s="23"/>
      <c r="J48" s="23"/>
      <c r="K48" s="15"/>
      <c r="L48" s="15"/>
      <c r="M48" s="26"/>
      <c r="N48" s="16"/>
      <c r="O48" s="16"/>
      <c r="P48" s="21"/>
    </row>
    <row r="49" spans="1:16" ht="25.5">
      <c r="A49" s="12" t="s">
        <v>44</v>
      </c>
      <c r="B49" s="16"/>
      <c r="C49" s="16"/>
      <c r="D49" s="16"/>
      <c r="E49" s="16"/>
      <c r="F49" s="15"/>
      <c r="G49" s="15"/>
      <c r="H49" s="15"/>
      <c r="I49" s="23"/>
      <c r="J49" s="23"/>
      <c r="K49" s="15"/>
      <c r="L49" s="15"/>
      <c r="M49" s="26"/>
      <c r="N49" s="16"/>
      <c r="O49" s="16"/>
      <c r="P49" s="21"/>
    </row>
    <row r="50" spans="1:16" ht="25.5">
      <c r="A50" s="12" t="s">
        <v>45</v>
      </c>
      <c r="B50" s="16"/>
      <c r="C50" s="16"/>
      <c r="D50" s="16"/>
      <c r="E50" s="16"/>
      <c r="F50" s="15"/>
      <c r="G50" s="15"/>
      <c r="H50" s="15"/>
      <c r="I50" s="23"/>
      <c r="J50" s="23"/>
      <c r="K50" s="15"/>
      <c r="L50" s="15"/>
      <c r="M50" s="26"/>
      <c r="N50" s="16"/>
      <c r="O50" s="16"/>
      <c r="P50" s="21"/>
    </row>
    <row r="51" spans="1:16">
      <c r="A51" s="12" t="s">
        <v>46</v>
      </c>
      <c r="B51" s="16"/>
      <c r="C51" s="16"/>
      <c r="D51" s="16"/>
      <c r="E51" s="16"/>
      <c r="F51" s="15"/>
      <c r="G51" s="15"/>
      <c r="H51" s="15"/>
      <c r="I51" s="23"/>
      <c r="J51" s="23"/>
      <c r="K51" s="15"/>
      <c r="L51" s="15"/>
      <c r="M51" s="26"/>
      <c r="N51" s="16"/>
      <c r="O51" s="16"/>
      <c r="P51" s="21"/>
    </row>
    <row r="52" spans="1:16" ht="25.5">
      <c r="A52" s="12" t="s">
        <v>47</v>
      </c>
      <c r="B52" s="16"/>
      <c r="C52" s="16"/>
      <c r="D52" s="16"/>
      <c r="E52" s="16"/>
      <c r="F52" s="15"/>
      <c r="G52" s="15"/>
      <c r="H52" s="15"/>
      <c r="I52" s="23"/>
      <c r="J52" s="23"/>
      <c r="K52" s="15"/>
      <c r="L52" s="15"/>
      <c r="N52" s="16"/>
      <c r="O52" s="16"/>
      <c r="P52" s="21"/>
    </row>
    <row r="53" spans="1:16">
      <c r="A53" s="10" t="s">
        <v>48</v>
      </c>
      <c r="B53" s="17">
        <f>SUM(B54:B62)</f>
        <v>516898150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21"/>
    </row>
    <row r="54" spans="1:16">
      <c r="A54" s="12" t="s">
        <v>49</v>
      </c>
      <c r="B54" s="13">
        <v>103680742</v>
      </c>
      <c r="C54" s="13"/>
      <c r="D54" s="14">
        <v>654209.68000000005</v>
      </c>
      <c r="E54" s="14">
        <v>195950</v>
      </c>
      <c r="F54" s="14"/>
      <c r="G54" s="14">
        <v>332807.2</v>
      </c>
      <c r="H54" s="14">
        <v>115682.17</v>
      </c>
      <c r="I54" s="14"/>
      <c r="J54" s="14"/>
      <c r="K54" s="14"/>
      <c r="L54" s="14"/>
      <c r="M54" s="14"/>
      <c r="N54" s="14"/>
      <c r="O54" s="14"/>
      <c r="P54" s="21"/>
    </row>
    <row r="55" spans="1:16">
      <c r="A55" s="12" t="s">
        <v>50</v>
      </c>
      <c r="B55" s="13"/>
      <c r="C55" s="13"/>
      <c r="D55" s="15"/>
      <c r="E55" s="15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1"/>
    </row>
    <row r="56" spans="1:16">
      <c r="A56" s="12" t="s">
        <v>51</v>
      </c>
      <c r="B56" s="13">
        <v>305474187</v>
      </c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1"/>
    </row>
    <row r="57" spans="1:16" ht="25.5">
      <c r="A57" s="12" t="s">
        <v>52</v>
      </c>
      <c r="B57" s="13">
        <v>918750</v>
      </c>
      <c r="C57" s="13"/>
      <c r="D57" s="15"/>
      <c r="E57" s="15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21"/>
    </row>
    <row r="58" spans="1:16">
      <c r="A58" s="12" t="s">
        <v>53</v>
      </c>
      <c r="B58" s="13">
        <v>85882191</v>
      </c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1"/>
    </row>
    <row r="59" spans="1:16">
      <c r="A59" s="12" t="s">
        <v>54</v>
      </c>
      <c r="B59" s="13">
        <v>146087</v>
      </c>
      <c r="C59" s="13"/>
      <c r="D59" s="15"/>
      <c r="E59" s="15"/>
      <c r="F59" s="14"/>
      <c r="G59" s="14">
        <v>42480</v>
      </c>
      <c r="H59" s="14"/>
      <c r="I59" s="14"/>
      <c r="J59" s="14"/>
      <c r="K59" s="14"/>
      <c r="L59" s="14"/>
      <c r="M59" s="14"/>
      <c r="N59" s="14"/>
      <c r="O59" s="14"/>
      <c r="P59" s="21"/>
    </row>
    <row r="60" spans="1:16">
      <c r="A60" s="12" t="s">
        <v>55</v>
      </c>
      <c r="B60" s="13"/>
      <c r="C60" s="13"/>
      <c r="D60" s="16"/>
      <c r="E60" s="16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21"/>
    </row>
    <row r="61" spans="1:16">
      <c r="A61" s="12" t="s">
        <v>56</v>
      </c>
      <c r="B61" s="13">
        <v>20796193</v>
      </c>
      <c r="C61" s="13"/>
      <c r="D61" s="16"/>
      <c r="E61" s="16"/>
      <c r="F61" s="15"/>
      <c r="G61" s="15"/>
      <c r="H61" s="19"/>
      <c r="I61" s="14"/>
      <c r="J61" s="14"/>
      <c r="K61" s="23"/>
      <c r="L61" s="23"/>
      <c r="M61" s="25"/>
      <c r="N61" s="14"/>
      <c r="O61" s="15"/>
      <c r="P61" s="21"/>
    </row>
    <row r="62" spans="1:16" ht="25.5">
      <c r="A62" s="12" t="s">
        <v>57</v>
      </c>
      <c r="B62" s="13"/>
      <c r="C62" s="13"/>
      <c r="D62" s="16"/>
      <c r="E62" s="16"/>
      <c r="F62" s="15"/>
      <c r="G62" s="14"/>
      <c r="H62" s="19"/>
      <c r="I62" s="15"/>
      <c r="J62" s="23"/>
      <c r="K62" s="23"/>
      <c r="L62" s="23"/>
      <c r="M62" s="25"/>
      <c r="N62" s="16"/>
      <c r="O62" s="14"/>
      <c r="P62" s="21">
        <f t="shared" ref="P62:P75" si="0">+D62+E62+F62+G62+H62+I62+J62+K62+L62+M62+N62+O62</f>
        <v>0</v>
      </c>
    </row>
    <row r="63" spans="1:16">
      <c r="A63" s="10" t="s">
        <v>58</v>
      </c>
      <c r="B63" s="17">
        <f>SUM(B64)</f>
        <v>1768535130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28"/>
      <c r="N63" s="17"/>
      <c r="O63" s="17"/>
      <c r="P63" s="21">
        <f t="shared" si="0"/>
        <v>0</v>
      </c>
    </row>
    <row r="64" spans="1:16">
      <c r="A64" s="12" t="s">
        <v>59</v>
      </c>
      <c r="B64" s="13">
        <v>1768535130</v>
      </c>
      <c r="C64" s="13"/>
      <c r="D64" s="14"/>
      <c r="E64" s="14"/>
      <c r="F64" s="15"/>
      <c r="G64" s="14"/>
      <c r="H64" s="14"/>
      <c r="I64" s="14"/>
      <c r="J64" s="14"/>
      <c r="K64" s="22"/>
      <c r="L64" s="22"/>
      <c r="M64" s="13"/>
      <c r="N64" s="14"/>
      <c r="O64" s="15"/>
      <c r="P64" s="21">
        <f t="shared" si="0"/>
        <v>0</v>
      </c>
    </row>
    <row r="65" spans="1:17">
      <c r="A65" s="12" t="s">
        <v>60</v>
      </c>
      <c r="B65" s="16"/>
      <c r="C65" s="16"/>
      <c r="D65" s="16"/>
      <c r="E65" s="16"/>
      <c r="F65" s="15"/>
      <c r="G65" s="16"/>
      <c r="H65" s="16"/>
      <c r="I65" s="16"/>
      <c r="J65" s="16"/>
      <c r="K65" s="16"/>
      <c r="L65" s="16"/>
      <c r="M65" s="27"/>
      <c r="N65" s="23"/>
      <c r="O65" s="16"/>
      <c r="P65" s="21">
        <f t="shared" si="0"/>
        <v>0</v>
      </c>
    </row>
    <row r="66" spans="1:17">
      <c r="A66" s="12" t="s">
        <v>61</v>
      </c>
      <c r="B66" s="16"/>
      <c r="C66" s="16"/>
      <c r="D66" s="16"/>
      <c r="E66" s="16"/>
      <c r="F66" s="15"/>
      <c r="G66" s="19"/>
      <c r="H66" s="19"/>
      <c r="I66" s="19"/>
      <c r="J66" s="19"/>
      <c r="K66" s="19"/>
      <c r="L66" s="19"/>
      <c r="M66" s="27"/>
      <c r="N66" s="23"/>
      <c r="O66" s="16"/>
      <c r="P66" s="21">
        <f t="shared" si="0"/>
        <v>0</v>
      </c>
    </row>
    <row r="67" spans="1:17" ht="25.5">
      <c r="A67" s="31" t="s">
        <v>62</v>
      </c>
      <c r="B67" s="16"/>
      <c r="C67" s="16"/>
      <c r="D67" s="16"/>
      <c r="E67" s="16"/>
      <c r="F67" s="15"/>
      <c r="G67" s="19"/>
      <c r="H67" s="19"/>
      <c r="I67" s="19"/>
      <c r="J67" s="19"/>
      <c r="K67" s="19"/>
      <c r="L67" s="19"/>
      <c r="M67" s="27"/>
      <c r="N67" s="23"/>
      <c r="O67" s="16"/>
      <c r="P67" s="21">
        <f t="shared" si="0"/>
        <v>0</v>
      </c>
    </row>
    <row r="68" spans="1:17">
      <c r="A68" s="10" t="s">
        <v>63</v>
      </c>
      <c r="B68" s="16">
        <v>0</v>
      </c>
      <c r="C68" s="16">
        <v>0</v>
      </c>
      <c r="D68" s="16">
        <v>0</v>
      </c>
      <c r="E68" s="16">
        <v>0</v>
      </c>
      <c r="F68" s="15"/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27"/>
      <c r="N68" s="23"/>
      <c r="O68" s="16"/>
      <c r="P68" s="21">
        <f t="shared" si="0"/>
        <v>0</v>
      </c>
    </row>
    <row r="69" spans="1:17">
      <c r="A69" s="12" t="s">
        <v>64</v>
      </c>
      <c r="B69" s="16">
        <v>0</v>
      </c>
      <c r="C69" s="16">
        <v>0</v>
      </c>
      <c r="D69" s="16">
        <v>0</v>
      </c>
      <c r="E69" s="16">
        <v>0</v>
      </c>
      <c r="F69" s="19"/>
      <c r="G69" s="19"/>
      <c r="H69" s="19"/>
      <c r="I69" s="19"/>
      <c r="J69" s="19"/>
      <c r="K69" s="19"/>
      <c r="L69" s="19"/>
      <c r="M69" s="27"/>
      <c r="N69" s="23"/>
      <c r="O69" s="16"/>
      <c r="P69" s="21">
        <f t="shared" si="0"/>
        <v>0</v>
      </c>
    </row>
    <row r="70" spans="1:17" ht="25.5">
      <c r="A70" s="12" t="s">
        <v>65</v>
      </c>
      <c r="B70" s="16">
        <v>0</v>
      </c>
      <c r="C70" s="16">
        <v>0</v>
      </c>
      <c r="D70" s="16">
        <v>0</v>
      </c>
      <c r="E70" s="16">
        <v>0</v>
      </c>
      <c r="F70" s="19"/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27"/>
      <c r="N70" s="23"/>
      <c r="O70" s="16"/>
      <c r="P70" s="21">
        <f t="shared" si="0"/>
        <v>0</v>
      </c>
    </row>
    <row r="71" spans="1:17">
      <c r="A71" s="10" t="s">
        <v>66</v>
      </c>
      <c r="B71" s="16">
        <v>0</v>
      </c>
      <c r="C71" s="16">
        <v>0</v>
      </c>
      <c r="D71" s="16">
        <v>0</v>
      </c>
      <c r="E71" s="16">
        <v>0</v>
      </c>
      <c r="F71" s="19"/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27"/>
      <c r="N71" s="23"/>
      <c r="O71" s="16"/>
      <c r="P71" s="21">
        <f t="shared" si="0"/>
        <v>0</v>
      </c>
    </row>
    <row r="72" spans="1:17">
      <c r="A72" s="12" t="s">
        <v>67</v>
      </c>
      <c r="B72" s="16">
        <v>0</v>
      </c>
      <c r="C72" s="16">
        <v>0</v>
      </c>
      <c r="D72" s="16">
        <v>0</v>
      </c>
      <c r="E72" s="16">
        <v>0</v>
      </c>
      <c r="F72" s="19"/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27"/>
      <c r="N72" s="23"/>
      <c r="O72" s="16"/>
      <c r="P72" s="21">
        <f t="shared" si="0"/>
        <v>0</v>
      </c>
    </row>
    <row r="73" spans="1:17">
      <c r="A73" s="12" t="s">
        <v>68</v>
      </c>
      <c r="B73" s="16">
        <v>0</v>
      </c>
      <c r="C73" s="16">
        <v>0</v>
      </c>
      <c r="D73" s="16">
        <v>0</v>
      </c>
      <c r="E73" s="16">
        <v>0</v>
      </c>
      <c r="F73" s="19"/>
      <c r="G73" s="19"/>
      <c r="H73" s="19"/>
      <c r="I73" s="19"/>
      <c r="J73" s="19"/>
      <c r="K73" s="19"/>
      <c r="L73" s="19"/>
      <c r="M73" s="27"/>
      <c r="N73" s="23"/>
      <c r="O73" s="16"/>
      <c r="P73" s="21">
        <f t="shared" si="0"/>
        <v>0</v>
      </c>
    </row>
    <row r="74" spans="1:17" ht="25.5">
      <c r="A74" s="12" t="s">
        <v>69</v>
      </c>
      <c r="B74" s="16">
        <v>0</v>
      </c>
      <c r="C74" s="16">
        <v>0</v>
      </c>
      <c r="D74" s="16">
        <v>0</v>
      </c>
      <c r="E74" s="16">
        <v>0</v>
      </c>
      <c r="F74" s="19"/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27"/>
      <c r="N74" s="23"/>
      <c r="O74" s="16"/>
      <c r="P74" s="21">
        <f t="shared" si="0"/>
        <v>0</v>
      </c>
    </row>
    <row r="75" spans="1:17">
      <c r="A75" s="10" t="s">
        <v>70</v>
      </c>
      <c r="B75" s="16">
        <v>0</v>
      </c>
      <c r="C75" s="16">
        <v>0</v>
      </c>
      <c r="D75" s="16">
        <v>0</v>
      </c>
      <c r="E75" s="16">
        <v>0</v>
      </c>
      <c r="F75" s="19"/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27"/>
      <c r="N75" s="15"/>
      <c r="O75" s="16"/>
      <c r="P75" s="21">
        <f t="shared" si="0"/>
        <v>0</v>
      </c>
      <c r="Q75" s="15"/>
    </row>
    <row r="76" spans="1:17">
      <c r="A76" s="12" t="s">
        <v>71</v>
      </c>
      <c r="B76" s="16">
        <v>0</v>
      </c>
      <c r="C76" s="16">
        <v>0</v>
      </c>
      <c r="D76" s="16">
        <v>0</v>
      </c>
      <c r="E76" s="16">
        <v>0</v>
      </c>
      <c r="F76" s="19"/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27"/>
      <c r="N76" s="15"/>
      <c r="O76" s="16"/>
      <c r="P76" s="21">
        <f t="shared" ref="P76:P84" si="1">+D76+E76+F76+G76+H76+I76+J76+K76+L76+M76+N76+O76</f>
        <v>0</v>
      </c>
      <c r="Q76" s="15"/>
    </row>
    <row r="77" spans="1:17">
      <c r="A77" s="12" t="s">
        <v>72</v>
      </c>
      <c r="B77" s="16">
        <v>0</v>
      </c>
      <c r="C77" s="16">
        <v>0</v>
      </c>
      <c r="D77" s="16">
        <v>0</v>
      </c>
      <c r="E77" s="16">
        <v>0</v>
      </c>
      <c r="F77" s="19"/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27"/>
      <c r="N77" s="15"/>
      <c r="O77" s="16"/>
      <c r="P77" s="21">
        <f t="shared" si="1"/>
        <v>0</v>
      </c>
      <c r="Q77" s="15"/>
    </row>
    <row r="78" spans="1:17">
      <c r="A78" s="12" t="s">
        <v>73</v>
      </c>
      <c r="B78" s="16">
        <v>0</v>
      </c>
      <c r="C78" s="16">
        <v>0</v>
      </c>
      <c r="D78" s="16">
        <v>0</v>
      </c>
      <c r="E78" s="16">
        <v>0</v>
      </c>
      <c r="F78" s="19"/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27"/>
      <c r="N78" s="15"/>
      <c r="O78" s="16"/>
      <c r="P78" s="21">
        <f t="shared" si="1"/>
        <v>0</v>
      </c>
      <c r="Q78" s="15"/>
    </row>
    <row r="79" spans="1:17">
      <c r="A79" s="10" t="s">
        <v>74</v>
      </c>
      <c r="B79" s="18">
        <v>0</v>
      </c>
      <c r="C79" s="16">
        <v>0</v>
      </c>
      <c r="D79" s="16">
        <v>0</v>
      </c>
      <c r="E79" s="16">
        <v>0</v>
      </c>
      <c r="F79" s="19"/>
      <c r="G79" s="19"/>
      <c r="H79" s="19"/>
      <c r="I79" s="19"/>
      <c r="J79" s="19"/>
      <c r="K79" s="19"/>
      <c r="L79" s="19"/>
      <c r="M79" s="27"/>
      <c r="N79" s="15"/>
      <c r="O79" s="16"/>
      <c r="P79" s="21">
        <f t="shared" si="1"/>
        <v>0</v>
      </c>
    </row>
    <row r="80" spans="1:17">
      <c r="A80" s="12" t="s">
        <v>75</v>
      </c>
      <c r="B80" s="16">
        <v>0</v>
      </c>
      <c r="C80" s="16">
        <v>0</v>
      </c>
      <c r="D80" s="16">
        <v>0</v>
      </c>
      <c r="E80" s="16">
        <v>0</v>
      </c>
      <c r="F80" s="19"/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27"/>
      <c r="N80" s="15"/>
      <c r="O80" s="16"/>
      <c r="P80" s="21">
        <f t="shared" si="1"/>
        <v>0</v>
      </c>
    </row>
    <row r="81" spans="1:20">
      <c r="A81" s="12" t="s">
        <v>76</v>
      </c>
      <c r="B81" s="16"/>
      <c r="C81" s="16">
        <v>0</v>
      </c>
      <c r="D81" s="16">
        <v>0</v>
      </c>
      <c r="E81" s="16">
        <v>0</v>
      </c>
      <c r="F81" s="19"/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27"/>
      <c r="N81" s="15"/>
      <c r="O81" s="16"/>
      <c r="P81" s="21">
        <f t="shared" si="1"/>
        <v>0</v>
      </c>
    </row>
    <row r="82" spans="1:20">
      <c r="A82" s="10" t="s">
        <v>77</v>
      </c>
      <c r="B82" s="16">
        <v>0</v>
      </c>
      <c r="C82" s="16">
        <v>0</v>
      </c>
      <c r="D82" s="16">
        <v>0</v>
      </c>
      <c r="E82" s="16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27">
        <v>0</v>
      </c>
      <c r="N82" s="15">
        <v>0</v>
      </c>
      <c r="O82" s="16">
        <v>0</v>
      </c>
      <c r="P82" s="21">
        <f t="shared" si="1"/>
        <v>0</v>
      </c>
    </row>
    <row r="83" spans="1:20">
      <c r="A83" s="12" t="s">
        <v>78</v>
      </c>
      <c r="B83" s="16">
        <v>0</v>
      </c>
      <c r="C83" s="16">
        <v>0</v>
      </c>
      <c r="D83" s="16">
        <v>0</v>
      </c>
      <c r="E83" s="16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25"/>
      <c r="N83" s="15">
        <v>0</v>
      </c>
      <c r="O83" s="16">
        <v>0</v>
      </c>
      <c r="P83" s="21">
        <f t="shared" si="1"/>
        <v>0</v>
      </c>
      <c r="T83" s="14"/>
    </row>
    <row r="84" spans="1:20">
      <c r="A84" s="32" t="s">
        <v>79</v>
      </c>
      <c r="B84" s="33">
        <f>+B11+B17+B27+B37+B53+B63</f>
        <v>58651281701</v>
      </c>
      <c r="C84" s="33">
        <f t="shared" ref="C84:O84" si="2">+C11+C17+C27+C37+C53+C63</f>
        <v>0</v>
      </c>
      <c r="D84" s="33">
        <f>SUM(D11:D83)</f>
        <v>9389112.7599999998</v>
      </c>
      <c r="E84" s="33">
        <f>SUM(E11:E83)</f>
        <v>10383331.609999999</v>
      </c>
      <c r="F84" s="33">
        <f>SUM(F12:F83)</f>
        <v>16833364.359999999</v>
      </c>
      <c r="G84" s="33">
        <f>SUM(G12:G82)</f>
        <v>13329027.010000002</v>
      </c>
      <c r="H84" s="33">
        <f>SUM(H18:H83)</f>
        <v>13014643.58</v>
      </c>
      <c r="I84" s="33">
        <f t="shared" si="2"/>
        <v>0</v>
      </c>
      <c r="J84" s="33">
        <f>+J11+J17+J27+J37+J53+J63+J46</f>
        <v>0</v>
      </c>
      <c r="K84" s="33">
        <f t="shared" si="2"/>
        <v>0</v>
      </c>
      <c r="L84" s="33">
        <f t="shared" si="2"/>
        <v>0</v>
      </c>
      <c r="M84" s="33">
        <f>+M63+M53+M27+M17+M11</f>
        <v>0</v>
      </c>
      <c r="N84" s="33">
        <f t="shared" si="2"/>
        <v>0</v>
      </c>
      <c r="O84" s="33">
        <f t="shared" si="2"/>
        <v>0</v>
      </c>
      <c r="P84" s="33">
        <f t="shared" si="1"/>
        <v>62949479.319999993</v>
      </c>
      <c r="T84" s="34"/>
    </row>
    <row r="85" spans="1:20" ht="20.25" customHeight="1" thickBot="1">
      <c r="E85" s="13"/>
      <c r="F85" s="13"/>
      <c r="G85" s="13"/>
    </row>
    <row r="86" spans="1:20" ht="35.25" customHeight="1" thickBot="1">
      <c r="A86" s="60" t="s">
        <v>105</v>
      </c>
      <c r="E86" s="13"/>
      <c r="F86" s="13"/>
      <c r="G86" s="13"/>
    </row>
    <row r="87" spans="1:20" ht="44.25" customHeight="1" thickBot="1">
      <c r="A87" s="61" t="s">
        <v>104</v>
      </c>
      <c r="D87" s="14"/>
      <c r="E87" s="14"/>
      <c r="F87" s="14"/>
      <c r="G87" s="14"/>
      <c r="H87" s="14"/>
      <c r="J87" s="14"/>
      <c r="K87" s="22"/>
      <c r="L87" s="22"/>
      <c r="O87" s="38"/>
    </row>
    <row r="88" spans="1:20" ht="83.25" customHeight="1">
      <c r="A88" s="60" t="s">
        <v>103</v>
      </c>
      <c r="D88" s="34"/>
      <c r="E88" s="35"/>
      <c r="F88" s="14"/>
      <c r="G88" s="36"/>
      <c r="I88" s="14"/>
      <c r="J88" s="34"/>
      <c r="L88" s="14"/>
      <c r="M88" s="39"/>
      <c r="O88" s="34"/>
    </row>
    <row r="89" spans="1:20">
      <c r="I89" s="35"/>
    </row>
    <row r="90" spans="1:20">
      <c r="G90" s="3"/>
      <c r="I90" s="35"/>
    </row>
    <row r="91" spans="1:20">
      <c r="A91" s="37"/>
      <c r="B91" s="37"/>
      <c r="C91" s="37"/>
      <c r="G91" s="3"/>
      <c r="I91" s="35"/>
    </row>
    <row r="92" spans="1:20">
      <c r="A92" s="37"/>
      <c r="B92" s="37"/>
      <c r="C92" s="37"/>
      <c r="F92" s="13"/>
      <c r="G92" s="34"/>
    </row>
    <row r="93" spans="1:20" ht="21.75" customHeight="1">
      <c r="A93" s="79" t="s">
        <v>99</v>
      </c>
      <c r="B93" s="79"/>
      <c r="C93" s="79"/>
    </row>
    <row r="94" spans="1:20" ht="15.75">
      <c r="A94" s="93" t="s">
        <v>106</v>
      </c>
      <c r="B94" s="93"/>
      <c r="C94" s="93"/>
      <c r="M94" s="39"/>
    </row>
    <row r="95" spans="1:20" ht="18.75">
      <c r="A95" s="92" t="s">
        <v>107</v>
      </c>
      <c r="B95" s="80"/>
      <c r="C95" s="80"/>
    </row>
    <row r="96" spans="1:20">
      <c r="A96" s="79"/>
      <c r="B96" s="79"/>
      <c r="C96" s="79"/>
    </row>
  </sheetData>
  <mergeCells count="13">
    <mergeCell ref="A2:P2"/>
    <mergeCell ref="A3:P3"/>
    <mergeCell ref="A4:P4"/>
    <mergeCell ref="A5:P5"/>
    <mergeCell ref="A6:P6"/>
    <mergeCell ref="D8:P8"/>
    <mergeCell ref="A93:C93"/>
    <mergeCell ref="A94:C94"/>
    <mergeCell ref="A95:C95"/>
    <mergeCell ref="A96:C96"/>
    <mergeCell ref="A8:A9"/>
    <mergeCell ref="B8:B9"/>
    <mergeCell ref="C8:C9"/>
  </mergeCells>
  <pageMargins left="0.17" right="0.23" top="0.17" bottom="0.17" header="0.3" footer="0.3"/>
  <pageSetup paperSize="5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2025-04-03T17:14:53Z</cp:lastPrinted>
  <dcterms:created xsi:type="dcterms:W3CDTF">2021-07-29T18:58:00Z</dcterms:created>
  <dcterms:modified xsi:type="dcterms:W3CDTF">2025-06-13T12:33:20Z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