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Hoja1" sheetId="1" r:id="rId1"/>
    <sheet name="Hoja2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F111" i="1"/>
  <c r="G109" i="1"/>
  <c r="F109" i="1"/>
  <c r="G108" i="1"/>
  <c r="F108" i="1"/>
  <c r="G107" i="1"/>
  <c r="F107" i="1"/>
  <c r="G106" i="1"/>
  <c r="F106" i="1"/>
  <c r="G104" i="1"/>
  <c r="F104" i="1"/>
  <c r="G103" i="1"/>
  <c r="F103" i="1"/>
  <c r="G102" i="1"/>
  <c r="F102" i="1"/>
  <c r="G101" i="1"/>
  <c r="F101" i="1"/>
  <c r="G100" i="1"/>
  <c r="F100" i="1"/>
  <c r="J97" i="1"/>
  <c r="I97" i="1"/>
  <c r="H97" i="1"/>
  <c r="G97" i="1"/>
  <c r="F97" i="1"/>
  <c r="E97" i="1"/>
  <c r="D97" i="1"/>
  <c r="C97" i="1"/>
  <c r="J96" i="1"/>
  <c r="I96" i="1"/>
  <c r="H96" i="1"/>
  <c r="G96" i="1"/>
  <c r="F96" i="1"/>
  <c r="E96" i="1"/>
  <c r="D96" i="1"/>
  <c r="C96" i="1"/>
  <c r="J94" i="1"/>
  <c r="I94" i="1"/>
  <c r="H94" i="1"/>
  <c r="G94" i="1"/>
  <c r="F94" i="1"/>
  <c r="E94" i="1"/>
  <c r="D94" i="1"/>
  <c r="C94" i="1"/>
  <c r="J93" i="1"/>
  <c r="I93" i="1"/>
  <c r="H93" i="1"/>
  <c r="G93" i="1"/>
  <c r="F93" i="1"/>
  <c r="E93" i="1"/>
  <c r="D93" i="1"/>
  <c r="C93" i="1"/>
  <c r="J92" i="1"/>
  <c r="I92" i="1"/>
  <c r="H92" i="1"/>
  <c r="G92" i="1"/>
  <c r="F92" i="1"/>
  <c r="E92" i="1"/>
  <c r="D92" i="1"/>
  <c r="C92" i="1"/>
  <c r="J90" i="1"/>
  <c r="I90" i="1"/>
  <c r="H90" i="1"/>
  <c r="G90" i="1"/>
  <c r="F90" i="1"/>
  <c r="E90" i="1"/>
  <c r="D90" i="1"/>
  <c r="C90" i="1"/>
  <c r="J89" i="1"/>
  <c r="J91" i="1" s="1"/>
  <c r="I89" i="1"/>
  <c r="I91" i="1" s="1"/>
  <c r="H89" i="1"/>
  <c r="H91" i="1" s="1"/>
  <c r="G89" i="1"/>
  <c r="G91" i="1" s="1"/>
  <c r="F89" i="1"/>
  <c r="F91" i="1" s="1"/>
  <c r="E89" i="1"/>
  <c r="E91" i="1" s="1"/>
  <c r="D89" i="1"/>
  <c r="C89" i="1"/>
  <c r="C91" i="1" s="1"/>
  <c r="G83" i="1"/>
  <c r="E83" i="1"/>
  <c r="D83" i="1"/>
  <c r="C83" i="1"/>
  <c r="B83" i="1"/>
  <c r="G82" i="1"/>
  <c r="E82" i="1"/>
  <c r="D82" i="1"/>
  <c r="C82" i="1"/>
  <c r="B82" i="1"/>
  <c r="G81" i="1"/>
  <c r="E81" i="1"/>
  <c r="D81" i="1"/>
  <c r="C81" i="1"/>
  <c r="B81" i="1"/>
  <c r="G80" i="1"/>
  <c r="E80" i="1"/>
  <c r="D80" i="1"/>
  <c r="C80" i="1"/>
  <c r="B80" i="1"/>
  <c r="G79" i="1"/>
  <c r="E79" i="1"/>
  <c r="D79" i="1"/>
  <c r="C79" i="1"/>
  <c r="B79" i="1"/>
  <c r="G78" i="1"/>
  <c r="E78" i="1"/>
  <c r="D78" i="1"/>
  <c r="C78" i="1"/>
  <c r="B78" i="1"/>
  <c r="G77" i="1"/>
  <c r="E77" i="1"/>
  <c r="D77" i="1"/>
  <c r="C77" i="1"/>
  <c r="B77" i="1"/>
  <c r="G76" i="1"/>
  <c r="E76" i="1"/>
  <c r="D76" i="1"/>
  <c r="C76" i="1"/>
  <c r="B76" i="1"/>
  <c r="G75" i="1"/>
  <c r="E75" i="1"/>
  <c r="D75" i="1"/>
  <c r="C75" i="1"/>
  <c r="B75" i="1"/>
  <c r="G74" i="1"/>
  <c r="E74" i="1"/>
  <c r="D74" i="1"/>
  <c r="C74" i="1"/>
  <c r="B74" i="1"/>
  <c r="G73" i="1"/>
  <c r="E73" i="1"/>
  <c r="D73" i="1"/>
  <c r="C73" i="1"/>
  <c r="B73" i="1"/>
  <c r="G72" i="1"/>
  <c r="E72" i="1"/>
  <c r="D72" i="1"/>
  <c r="C72" i="1"/>
  <c r="B72" i="1"/>
  <c r="G71" i="1"/>
  <c r="E71" i="1"/>
  <c r="D71" i="1"/>
  <c r="C71" i="1"/>
  <c r="B71" i="1"/>
  <c r="G70" i="1"/>
  <c r="E70" i="1"/>
  <c r="D70" i="1"/>
  <c r="C70" i="1"/>
  <c r="B70" i="1"/>
  <c r="T69" i="1"/>
  <c r="G69" i="1"/>
  <c r="E69" i="1"/>
  <c r="D69" i="1"/>
  <c r="C69" i="1"/>
  <c r="F69" i="1" s="1"/>
  <c r="B69" i="1"/>
  <c r="T68" i="1"/>
  <c r="G68" i="1"/>
  <c r="E68" i="1"/>
  <c r="D68" i="1"/>
  <c r="C68" i="1"/>
  <c r="B68" i="1"/>
  <c r="T67" i="1"/>
  <c r="T63" i="1" s="1"/>
  <c r="L81" i="1" s="1"/>
  <c r="G67" i="1"/>
  <c r="E67" i="1"/>
  <c r="D67" i="1"/>
  <c r="C67" i="1"/>
  <c r="B67" i="1"/>
  <c r="G66" i="1"/>
  <c r="E66" i="1"/>
  <c r="D66" i="1"/>
  <c r="C66" i="1"/>
  <c r="B66" i="1"/>
  <c r="G65" i="1"/>
  <c r="E65" i="1"/>
  <c r="D65" i="1"/>
  <c r="C65" i="1"/>
  <c r="B65" i="1"/>
  <c r="N64" i="1"/>
  <c r="G64" i="1"/>
  <c r="E64" i="1"/>
  <c r="D64" i="1"/>
  <c r="C64" i="1"/>
  <c r="B64" i="1"/>
  <c r="L55" i="1"/>
  <c r="L54" i="1"/>
  <c r="L53" i="1"/>
  <c r="L52" i="1"/>
  <c r="L51" i="1"/>
  <c r="L50" i="1"/>
  <c r="D50" i="1"/>
  <c r="L49" i="1"/>
  <c r="L48" i="1"/>
  <c r="C48" i="1"/>
  <c r="B48" i="1"/>
  <c r="L47" i="1"/>
  <c r="C47" i="1"/>
  <c r="B47" i="1"/>
  <c r="L46" i="1"/>
  <c r="C46" i="1"/>
  <c r="D46" i="1" s="1"/>
  <c r="B46" i="1"/>
  <c r="L45" i="1"/>
  <c r="C45" i="1"/>
  <c r="B45" i="1"/>
  <c r="C44" i="1"/>
  <c r="B44" i="1"/>
  <c r="C43" i="1"/>
  <c r="B43" i="1"/>
  <c r="C42" i="1"/>
  <c r="B42" i="1"/>
  <c r="L41" i="1"/>
  <c r="C41" i="1"/>
  <c r="D41" i="1" s="1"/>
  <c r="B41" i="1"/>
  <c r="L40" i="1"/>
  <c r="C40" i="1"/>
  <c r="B40" i="1"/>
  <c r="L39" i="1"/>
  <c r="C39" i="1"/>
  <c r="B39" i="1"/>
  <c r="L38" i="1"/>
  <c r="C38" i="1"/>
  <c r="B38" i="1"/>
  <c r="L37" i="1"/>
  <c r="C37" i="1"/>
  <c r="D37" i="1" s="1"/>
  <c r="B37" i="1"/>
  <c r="L36" i="1"/>
  <c r="C36" i="1"/>
  <c r="B36" i="1"/>
  <c r="L35" i="1"/>
  <c r="C35" i="1"/>
  <c r="B35" i="1"/>
  <c r="L34" i="1"/>
  <c r="C34" i="1"/>
  <c r="B34" i="1"/>
  <c r="L33" i="1"/>
  <c r="C33" i="1"/>
  <c r="D33" i="1" s="1"/>
  <c r="B33" i="1"/>
  <c r="K32" i="1"/>
  <c r="J32" i="1"/>
  <c r="C32" i="1"/>
  <c r="B32" i="1"/>
  <c r="D32" i="1" s="1"/>
  <c r="K31" i="1"/>
  <c r="J31" i="1"/>
  <c r="C31" i="1"/>
  <c r="B31" i="1"/>
  <c r="K30" i="1"/>
  <c r="J30" i="1"/>
  <c r="C30" i="1"/>
  <c r="B30" i="1"/>
  <c r="K29" i="1"/>
  <c r="J29" i="1"/>
  <c r="C29" i="1"/>
  <c r="B29" i="1"/>
  <c r="J28" i="1"/>
  <c r="L28" i="1" s="1"/>
  <c r="C28" i="1"/>
  <c r="B28" i="1"/>
  <c r="K27" i="1"/>
  <c r="L27" i="1" s="1"/>
  <c r="C27" i="1"/>
  <c r="B27" i="1"/>
  <c r="K26" i="1"/>
  <c r="J26" i="1"/>
  <c r="C26" i="1"/>
  <c r="B26" i="1"/>
  <c r="K25" i="1"/>
  <c r="J25" i="1"/>
  <c r="C25" i="1"/>
  <c r="B25" i="1"/>
  <c r="K24" i="1"/>
  <c r="J24" i="1"/>
  <c r="C24" i="1"/>
  <c r="B24" i="1"/>
  <c r="K23" i="1"/>
  <c r="J23" i="1"/>
  <c r="C23" i="1"/>
  <c r="B23" i="1"/>
  <c r="K22" i="1"/>
  <c r="J22" i="1"/>
  <c r="C22" i="1"/>
  <c r="B22" i="1"/>
  <c r="K21" i="1"/>
  <c r="J21" i="1"/>
  <c r="C21" i="1"/>
  <c r="B21" i="1"/>
  <c r="K20" i="1"/>
  <c r="J20" i="1"/>
  <c r="C20" i="1"/>
  <c r="B20" i="1"/>
  <c r="K19" i="1"/>
  <c r="J19" i="1"/>
  <c r="C19" i="1"/>
  <c r="B19" i="1"/>
  <c r="K18" i="1"/>
  <c r="J18" i="1"/>
  <c r="C18" i="1"/>
  <c r="B18" i="1"/>
  <c r="K17" i="1"/>
  <c r="J17" i="1"/>
  <c r="C17" i="1"/>
  <c r="B17" i="1"/>
  <c r="K16" i="1"/>
  <c r="J16" i="1"/>
  <c r="C16" i="1"/>
  <c r="B16" i="1"/>
  <c r="K15" i="1"/>
  <c r="J15" i="1"/>
  <c r="C15" i="1"/>
  <c r="B15" i="1"/>
  <c r="K14" i="1"/>
  <c r="J14" i="1"/>
  <c r="C14" i="1"/>
  <c r="B14" i="1"/>
  <c r="K13" i="1"/>
  <c r="J13" i="1"/>
  <c r="C13" i="1"/>
  <c r="B13" i="1"/>
  <c r="K12" i="1"/>
  <c r="J12" i="1"/>
  <c r="C12" i="1"/>
  <c r="B12" i="1"/>
  <c r="K11" i="1"/>
  <c r="J11" i="1"/>
  <c r="C11" i="1"/>
  <c r="B11" i="1"/>
  <c r="F7" i="1"/>
  <c r="G6" i="1"/>
  <c r="B6" i="1"/>
  <c r="J5" i="1"/>
  <c r="E5" i="1"/>
  <c r="B5" i="1"/>
  <c r="D91" i="1" l="1"/>
  <c r="D13" i="1"/>
  <c r="F65" i="1"/>
  <c r="K65" i="1" s="1"/>
  <c r="F68" i="1"/>
  <c r="K68" i="1" s="1"/>
  <c r="F70" i="1"/>
  <c r="K70" i="1" s="1"/>
  <c r="F74" i="1"/>
  <c r="K74" i="1" s="1"/>
  <c r="F78" i="1"/>
  <c r="K78" i="1" s="1"/>
  <c r="F105" i="1"/>
  <c r="F110" i="1"/>
  <c r="D14" i="1"/>
  <c r="D15" i="1"/>
  <c r="D21" i="1"/>
  <c r="D24" i="1"/>
  <c r="D25" i="1"/>
  <c r="L15" i="1"/>
  <c r="L16" i="1"/>
  <c r="L17" i="1"/>
  <c r="L18" i="1"/>
  <c r="L20" i="1"/>
  <c r="L29" i="1"/>
  <c r="L31" i="1"/>
  <c r="L32" i="1"/>
  <c r="D36" i="1"/>
  <c r="D40" i="1"/>
  <c r="D43" i="1"/>
  <c r="F73" i="1"/>
  <c r="K73" i="1" s="1"/>
  <c r="F82" i="1"/>
  <c r="K82" i="1" s="1"/>
  <c r="G95" i="1"/>
  <c r="D12" i="1"/>
  <c r="D23" i="1"/>
  <c r="D31" i="1"/>
  <c r="D34" i="1"/>
  <c r="D38" i="1"/>
  <c r="D42" i="1"/>
  <c r="D44" i="1"/>
  <c r="F66" i="1"/>
  <c r="K66" i="1" s="1"/>
  <c r="L12" i="1"/>
  <c r="D16" i="1"/>
  <c r="D17" i="1"/>
  <c r="D19" i="1"/>
  <c r="D20" i="1"/>
  <c r="L24" i="1"/>
  <c r="L26" i="1"/>
  <c r="D30" i="1"/>
  <c r="F72" i="1"/>
  <c r="K72" i="1" s="1"/>
  <c r="D95" i="1"/>
  <c r="H95" i="1"/>
  <c r="B49" i="1"/>
  <c r="D22" i="1"/>
  <c r="L21" i="1"/>
  <c r="D27" i="1"/>
  <c r="D47" i="1"/>
  <c r="F64" i="1"/>
  <c r="F67" i="1"/>
  <c r="K67" i="1" s="1"/>
  <c r="F71" i="1"/>
  <c r="K71" i="1" s="1"/>
  <c r="C95" i="1"/>
  <c r="D11" i="1"/>
  <c r="L25" i="1"/>
  <c r="D48" i="1"/>
  <c r="C84" i="1"/>
  <c r="H64" i="1"/>
  <c r="I64" i="1" s="1"/>
  <c r="J64" i="1" s="1"/>
  <c r="H65" i="1"/>
  <c r="I65" i="1" s="1"/>
  <c r="J65" i="1" s="1"/>
  <c r="H72" i="1"/>
  <c r="I72" i="1" s="1"/>
  <c r="J72" i="1" s="1"/>
  <c r="L76" i="1"/>
  <c r="F77" i="1"/>
  <c r="K77" i="1" s="1"/>
  <c r="F80" i="1"/>
  <c r="K80" i="1" s="1"/>
  <c r="F83" i="1"/>
  <c r="K83" i="1" s="1"/>
  <c r="K92" i="1"/>
  <c r="K96" i="1"/>
  <c r="L11" i="1"/>
  <c r="L19" i="1"/>
  <c r="L30" i="1"/>
  <c r="D84" i="1"/>
  <c r="L64" i="1"/>
  <c r="L65" i="1"/>
  <c r="L72" i="1"/>
  <c r="F76" i="1"/>
  <c r="K76" i="1" s="1"/>
  <c r="F79" i="1"/>
  <c r="K79" i="1" s="1"/>
  <c r="K69" i="1"/>
  <c r="H80" i="1"/>
  <c r="I80" i="1" s="1"/>
  <c r="J80" i="1" s="1"/>
  <c r="E95" i="1"/>
  <c r="I95" i="1"/>
  <c r="C49" i="1"/>
  <c r="D49" i="1" s="1"/>
  <c r="D51" i="1" s="1"/>
  <c r="L13" i="1"/>
  <c r="L14" i="1"/>
  <c r="D18" i="1"/>
  <c r="L22" i="1"/>
  <c r="L23" i="1"/>
  <c r="D26" i="1"/>
  <c r="D28" i="1"/>
  <c r="D29" i="1"/>
  <c r="D35" i="1"/>
  <c r="D39" i="1"/>
  <c r="D45" i="1"/>
  <c r="B84" i="1"/>
  <c r="G84" i="1"/>
  <c r="F75" i="1"/>
  <c r="K75" i="1" s="1"/>
  <c r="H76" i="1"/>
  <c r="I76" i="1" s="1"/>
  <c r="J76" i="1" s="1"/>
  <c r="L80" i="1"/>
  <c r="F81" i="1"/>
  <c r="K81" i="1" s="1"/>
  <c r="K90" i="1"/>
  <c r="K93" i="1"/>
  <c r="F95" i="1"/>
  <c r="J95" i="1"/>
  <c r="K97" i="1"/>
  <c r="K91" i="1"/>
  <c r="H71" i="1"/>
  <c r="I71" i="1" s="1"/>
  <c r="J71" i="1" s="1"/>
  <c r="L71" i="1"/>
  <c r="H75" i="1"/>
  <c r="I75" i="1" s="1"/>
  <c r="J75" i="1" s="1"/>
  <c r="L75" i="1"/>
  <c r="H79" i="1"/>
  <c r="I79" i="1" s="1"/>
  <c r="J79" i="1" s="1"/>
  <c r="L79" i="1"/>
  <c r="H83" i="1"/>
  <c r="I83" i="1" s="1"/>
  <c r="J83" i="1" s="1"/>
  <c r="L83" i="1"/>
  <c r="E84" i="1"/>
  <c r="K89" i="1"/>
  <c r="H67" i="1"/>
  <c r="I67" i="1" s="1"/>
  <c r="J67" i="1" s="1"/>
  <c r="L67" i="1"/>
  <c r="H68" i="1"/>
  <c r="I68" i="1" s="1"/>
  <c r="J68" i="1" s="1"/>
  <c r="L68" i="1"/>
  <c r="H69" i="1"/>
  <c r="I69" i="1" s="1"/>
  <c r="J69" i="1" s="1"/>
  <c r="L69" i="1"/>
  <c r="H70" i="1"/>
  <c r="I70" i="1" s="1"/>
  <c r="J70" i="1" s="1"/>
  <c r="L70" i="1"/>
  <c r="H74" i="1"/>
  <c r="I74" i="1" s="1"/>
  <c r="J74" i="1" s="1"/>
  <c r="L74" i="1"/>
  <c r="H78" i="1"/>
  <c r="I78" i="1" s="1"/>
  <c r="J78" i="1" s="1"/>
  <c r="L78" i="1"/>
  <c r="H82" i="1"/>
  <c r="I82" i="1" s="1"/>
  <c r="J82" i="1" s="1"/>
  <c r="L82" i="1"/>
  <c r="K94" i="1"/>
  <c r="K64" i="1"/>
  <c r="H66" i="1"/>
  <c r="I66" i="1" s="1"/>
  <c r="J66" i="1" s="1"/>
  <c r="L66" i="1"/>
  <c r="H73" i="1"/>
  <c r="I73" i="1" s="1"/>
  <c r="J73" i="1" s="1"/>
  <c r="L73" i="1"/>
  <c r="H77" i="1"/>
  <c r="I77" i="1" s="1"/>
  <c r="J77" i="1" s="1"/>
  <c r="L77" i="1"/>
  <c r="H81" i="1"/>
  <c r="I81" i="1" s="1"/>
  <c r="J81" i="1" s="1"/>
  <c r="F84" i="1" l="1"/>
  <c r="K84" i="1" s="1"/>
  <c r="K95" i="1"/>
  <c r="L84" i="1"/>
  <c r="I84" i="1"/>
  <c r="J84" i="1" s="1"/>
  <c r="H84" i="1"/>
</calcChain>
</file>

<file path=xl/sharedStrings.xml><?xml version="1.0" encoding="utf-8"?>
<sst xmlns="http://schemas.openxmlformats.org/spreadsheetml/2006/main" count="203" uniqueCount="196">
  <si>
    <t>67-A</t>
  </si>
  <si>
    <t>Lado-A</t>
  </si>
  <si>
    <t>Informacion:</t>
  </si>
  <si>
    <t>DIRECCION GENERAL DE INFORMACION Y ESTADISTICA DE SALUD</t>
  </si>
  <si>
    <t>Region:</t>
  </si>
  <si>
    <t>Provincia:</t>
  </si>
  <si>
    <t>Municipio/Area:</t>
  </si>
  <si>
    <t>Nombre del Centro:</t>
  </si>
  <si>
    <t>Codigo: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</si>
  <si>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</si>
  <si>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</si>
  <si>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</si>
  <si>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</si>
  <si>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</si>
  <si>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</si>
  <si>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</si>
  <si>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</si>
  <si>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</si>
  <si>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</si>
  <si>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</si>
  <si>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</si>
  <si>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</si>
  <si>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</si>
  <si>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</si>
  <si>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</si>
  <si>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</si>
  <si>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</si>
  <si>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</si>
  <si>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</si>
  <si>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</si>
  <si>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</si>
  <si>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</si>
  <si>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</si>
  <si>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</si>
  <si>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</si>
  <si>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</si>
  <si>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</si>
  <si>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</si>
  <si>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</si>
  <si>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</si>
  <si>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</si>
  <si>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</si>
  <si>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</si>
  <si>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</si>
  <si>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</si>
  <si>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</si>
  <si>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</si>
  <si>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</si>
  <si>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</si>
  <si>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</si>
  <si>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</si>
  <si>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</si>
  <si>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</si>
  <si>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</si>
  <si>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</si>
  <si>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</si>
  <si>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</si>
  <si>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</si>
  <si>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</si>
  <si>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</si>
  <si>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</si>
  <si>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</si>
  <si>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</si>
  <si>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</si>
  <si>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</si>
  <si>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</si>
  <si>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</si>
  <si>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</si>
  <si>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</si>
  <si>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</si>
  <si>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</si>
  <si>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</si>
  <si>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</si>
  <si>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</si>
  <si>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</si>
  <si>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</si>
  <si>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</si>
  <si>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</si>
  <si>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</si>
  <si>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</si>
  <si>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</si>
  <si>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</si>
  <si>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</si>
  <si>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</si>
  <si>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</si>
  <si>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</si>
  <si>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</si>
  <si>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</si>
  <si>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</si>
  <si>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</si>
  <si>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</si>
  <si>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</si>
  <si>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</si>
  <si>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</si>
  <si>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</si>
  <si>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</si>
  <si>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</si>
  <si>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</si>
  <si>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</si>
  <si>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</si>
  <si>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</si>
  <si>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</si>
  <si>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</si>
  <si>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</si>
  <si>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</si>
  <si>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</si>
  <si>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</si>
  <si>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</si>
  <si>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</si>
  <si>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</si>
  <si>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</si>
  <si>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</si>
  <si>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</si>
  <si>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</si>
  <si>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</si>
  <si>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</si>
  <si>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</si>
  <si>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</si>
  <si>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</si>
  <si>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</si>
  <si>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</si>
  <si>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</si>
  <si>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</si>
  <si>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</si>
  <si>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</si>
  <si>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</si>
  <si>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</si>
  <si>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</si>
  <si>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</si>
  <si>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</si>
  <si>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</si>
  <si>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</si>
  <si>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</si>
  <si>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</si>
  <si>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</si>
  <si>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</si>
  <si>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</si>
  <si>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</si>
  <si>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</si>
  <si>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</si>
  <si>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</si>
  <si>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</si>
  <si>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</si>
  <si>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</si>
  <si>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</si>
  <si>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</si>
  <si>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</si>
  <si>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</si>
  <si>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</si>
  <si>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</si>
  <si>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</si>
  <si>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</si>
  <si>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</si>
  <si>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</si>
  <si>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</si>
  <si>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</si>
  <si>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</si>
  <si>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</si>
  <si>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</si>
  <si>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</si>
  <si>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</si>
  <si>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</si>
  <si>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</si>
  <si>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</si>
  <si>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</si>
  <si>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</si>
  <si>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</si>
  <si>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</si>
  <si>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</si>
  <si>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</si>
  <si>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</si>
  <si>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</si>
  <si>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</si>
  <si>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</si>
  <si>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</si>
  <si>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</si>
  <si>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</si>
  <si>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</si>
  <si>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</si>
  <si>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</si>
  <si>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</si>
  <si>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</si>
  <si>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</si>
  <si>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</si>
  <si>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</si>
  <si>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</si>
  <si>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</si>
  <si>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</si>
  <si>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</si>
  <si>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</si>
  <si>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2do. Trimestre (Abr-may-Jun)</t>
  </si>
  <si>
    <r>
      <rPr>
        <u/>
        <sz val="11"/>
        <rFont val="Calibri"/>
        <family val="2"/>
        <scheme val="minor"/>
      </rPr>
      <t xml:space="preserve">Dias Pacientes: </t>
    </r>
    <r>
      <rPr>
        <sz val="11"/>
        <rFont val="Calibri"/>
        <family val="2"/>
        <scheme val="minor"/>
      </rPr>
      <t>Es la suma de los días paciente contados en cada uno de los días del período considerado</t>
    </r>
  </si>
  <si>
    <r>
      <rPr>
        <u/>
        <sz val="11"/>
        <rFont val="Calibri"/>
        <family val="2"/>
        <scheme val="minor"/>
      </rPr>
      <t>Promedio Estadia:</t>
    </r>
    <r>
      <rPr>
        <sz val="11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</si>
  <si>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r>
      <rPr>
        <u/>
        <sz val="11"/>
        <rFont val="Calibri"/>
        <family val="2"/>
        <scheme val="minor"/>
      </rPr>
      <t>Num. Camas:</t>
    </r>
    <r>
      <rPr>
        <sz val="11"/>
        <rFont val="Calibri"/>
        <family val="2"/>
        <scheme val="minor"/>
      </rPr>
      <t xml:space="preserve"> Es el numero de camas que esta disponible para ese tipo de hospitalizacion</t>
    </r>
  </si>
  <si>
    <r>
      <rPr>
        <u/>
        <sz val="11"/>
        <rFont val="Calibri"/>
        <family val="2"/>
        <scheme val="minor"/>
      </rPr>
      <t>Dias Camas:</t>
    </r>
    <r>
      <rPr>
        <sz val="11"/>
        <rFont val="Calibri"/>
        <family val="2"/>
        <scheme val="minor"/>
      </rPr>
      <t xml:space="preserve"> Es una medida de la capacidad de oferta de servicio del establecimiento, determinada por la dotacion de camas.</t>
    </r>
  </si>
  <si>
    <r>
      <rPr>
        <u/>
        <sz val="11"/>
        <rFont val="Calibri"/>
        <family val="2"/>
        <scheme val="minor"/>
      </rPr>
      <t>% Ocupacions:</t>
    </r>
    <r>
      <rPr>
        <sz val="11"/>
        <rFont val="Calibri"/>
        <family val="2"/>
        <scheme val="minor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</si>
</sst>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2"/>
      <name val="Garamond"/>
      <family val="1"/>
    </font>
    <font>
      <sz val="10"/>
      <color theme="1"/>
      <name val="Times New Roman"/>
      <family val="1"/>
    </font>
    <font>
      <u/>
      <sz val="11"/>
      <name val="Calibri"/>
      <family val="2"/>
      <scheme val="minor"/>
    </font>
    <font>
      <sz val="10"/>
      <name val="Garamond"/>
      <family val="1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 applyProtection="1">
      <alignment horizontal="left" vertical="center" wrapText="1"/>
    </xf>
    <xf numFmtId="3" fontId="6" fillId="0" borderId="0" xfId="0" applyNumberFormat="1" applyFont="1" applyBorder="1" applyAlignment="1" applyProtection="1"/>
    <xf numFmtId="0" fontId="8" fillId="0" borderId="0" xfId="0" applyFont="1" applyAlignment="1" applyProtection="1"/>
    <xf numFmtId="0" fontId="0" fillId="0" borderId="0" xfId="0" applyProtection="1">
      <protection locked="0"/>
    </xf>
    <xf numFmtId="0" fontId="6" fillId="0" borderId="1" xfId="0" applyFont="1" applyBorder="1" applyAlignment="1" applyProtection="1"/>
    <xf numFmtId="0" fontId="6" fillId="0" borderId="0" xfId="0" applyFont="1" applyBorder="1" applyAlignment="1" applyProtection="1"/>
    <xf numFmtId="14" fontId="6" fillId="0" borderId="0" xfId="0" applyNumberFormat="1" applyFont="1" applyBorder="1" applyAlignment="1" applyProtection="1"/>
    <xf numFmtId="1" fontId="6" fillId="0" borderId="2" xfId="0" applyNumberFormat="1" applyFont="1" applyBorder="1" applyAlignment="1" applyProtection="1"/>
    <xf numFmtId="1" fontId="6" fillId="0" borderId="0" xfId="0" applyNumberFormat="1" applyFont="1" applyBorder="1" applyAlignment="1" applyProtection="1"/>
    <xf numFmtId="0" fontId="9" fillId="0" borderId="0" xfId="0" applyFont="1" applyBorder="1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 applyProtection="1">
      <alignment horizontal="left" wrapText="1"/>
    </xf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7" fillId="0" borderId="1" xfId="0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17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wrapText="1"/>
    </xf>
    <xf numFmtId="0" fontId="0" fillId="0" borderId="0" xfId="0" applyFont="1" applyProtection="1"/>
    <xf numFmtId="0" fontId="0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</xf>
    <xf numFmtId="0" fontId="10" fillId="2" borderId="0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0" fillId="2" borderId="0" xfId="0" applyFont="1" applyFill="1"/>
    <xf numFmtId="0" fontId="19" fillId="2" borderId="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7" fillId="2" borderId="7" xfId="0" applyFont="1" applyFill="1" applyBorder="1" applyAlignment="1"/>
    <xf numFmtId="3" fontId="7" fillId="2" borderId="7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/>
    <xf numFmtId="0" fontId="0" fillId="2" borderId="0" xfId="0" applyFill="1"/>
    <xf numFmtId="0" fontId="7" fillId="2" borderId="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3" fontId="12" fillId="2" borderId="7" xfId="0" applyNumberFormat="1" applyFont="1" applyFill="1" applyBorder="1" applyAlignment="1" applyProtection="1">
      <alignment horizontal="right"/>
    </xf>
    <xf numFmtId="0" fontId="13" fillId="2" borderId="0" xfId="0" applyFont="1" applyFill="1" applyBorder="1"/>
    <xf numFmtId="0" fontId="7" fillId="2" borderId="2" xfId="0" applyFont="1" applyFill="1" applyBorder="1" applyAlignme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7" fillId="2" borderId="4" xfId="0" applyFont="1" applyFill="1" applyBorder="1"/>
    <xf numFmtId="164" fontId="18" fillId="2" borderId="0" xfId="1" applyFont="1" applyFill="1" applyBorder="1" applyAlignment="1"/>
    <xf numFmtId="0" fontId="5" fillId="2" borderId="0" xfId="0" applyFont="1" applyFill="1" applyBorder="1" applyAlignment="1"/>
    <xf numFmtId="0" fontId="19" fillId="2" borderId="6" xfId="0" applyFont="1" applyFill="1" applyBorder="1"/>
    <xf numFmtId="3" fontId="20" fillId="2" borderId="9" xfId="2" applyNumberFormat="1" applyFont="1" applyFill="1" applyBorder="1" applyProtection="1"/>
    <xf numFmtId="3" fontId="20" fillId="2" borderId="7" xfId="2" applyNumberFormat="1" applyFont="1" applyFill="1" applyBorder="1" applyProtection="1">
      <protection locked="0"/>
    </xf>
    <xf numFmtId="166" fontId="20" fillId="2" borderId="7" xfId="2" applyNumberFormat="1" applyFont="1" applyFill="1" applyBorder="1" applyAlignment="1" applyProtection="1">
      <protection locked="0"/>
    </xf>
    <xf numFmtId="166" fontId="20" fillId="2" borderId="7" xfId="2" applyNumberFormat="1" applyFont="1" applyFill="1" applyBorder="1" applyProtection="1">
      <protection locked="0"/>
    </xf>
    <xf numFmtId="0" fontId="23" fillId="2" borderId="0" xfId="0" applyFont="1" applyFill="1"/>
    <xf numFmtId="3" fontId="20" fillId="2" borderId="8" xfId="2" applyNumberFormat="1" applyFont="1" applyFill="1" applyBorder="1" applyProtection="1"/>
    <xf numFmtId="0" fontId="17" fillId="2" borderId="6" xfId="0" applyFont="1" applyFill="1" applyBorder="1"/>
    <xf numFmtId="0" fontId="23" fillId="2" borderId="0" xfId="0" applyFont="1" applyFill="1" applyBorder="1" applyAlignment="1">
      <alignment horizontal="left" wrapText="1"/>
    </xf>
    <xf numFmtId="0" fontId="23" fillId="2" borderId="0" xfId="0" applyFont="1" applyFill="1" applyBorder="1" applyAlignment="1">
      <alignment horizontal="left" vertical="top" wrapText="1"/>
    </xf>
    <xf numFmtId="0" fontId="5" fillId="2" borderId="14" xfId="0" applyFont="1" applyFill="1" applyBorder="1"/>
    <xf numFmtId="0" fontId="5" fillId="2" borderId="0" xfId="0" applyFont="1" applyFill="1" applyBorder="1"/>
    <xf numFmtId="167" fontId="5" fillId="2" borderId="0" xfId="0" applyNumberFormat="1" applyFont="1" applyFill="1" applyBorder="1"/>
    <xf numFmtId="0" fontId="0" fillId="2" borderId="0" xfId="0" applyFill="1" applyBorder="1"/>
    <xf numFmtId="0" fontId="21" fillId="2" borderId="0" xfId="0" applyFont="1" applyFill="1" applyBorder="1"/>
    <xf numFmtId="0" fontId="7" fillId="2" borderId="0" xfId="0" applyFont="1" applyFill="1" applyBorder="1"/>
    <xf numFmtId="0" fontId="7" fillId="2" borderId="8" xfId="0" applyFont="1" applyFill="1" applyBorder="1" applyAlignment="1">
      <alignment horizontal="left"/>
    </xf>
    <xf numFmtId="0" fontId="21" fillId="2" borderId="7" xfId="0" applyFont="1" applyFill="1" applyBorder="1" applyProtection="1"/>
    <xf numFmtId="0" fontId="7" fillId="2" borderId="2" xfId="0" applyFont="1" applyFill="1" applyBorder="1" applyAlignment="1">
      <alignment horizontal="left"/>
    </xf>
    <xf numFmtId="1" fontId="0" fillId="2" borderId="0" xfId="0" applyNumberFormat="1" applyFill="1"/>
    <xf numFmtId="1" fontId="20" fillId="2" borderId="8" xfId="2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/>
    <xf numFmtId="164" fontId="20" fillId="2" borderId="8" xfId="2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/>
    <xf numFmtId="164" fontId="20" fillId="2" borderId="7" xfId="2" applyNumberFormat="1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22" fillId="2" borderId="0" xfId="0" applyFont="1" applyFill="1" applyAlignment="1">
      <alignment horizontal="left"/>
    </xf>
    <xf numFmtId="0" fontId="16" fillId="2" borderId="0" xfId="0" applyFont="1" applyFill="1" applyAlignment="1"/>
    <xf numFmtId="0" fontId="0" fillId="0" borderId="0" xfId="0" applyFont="1" applyAlignment="1">
      <alignment horizontal="center"/>
    </xf>
    <xf numFmtId="0" fontId="17" fillId="2" borderId="0" xfId="0" applyFont="1" applyFill="1" applyBorder="1"/>
    <xf numFmtId="0" fontId="0" fillId="2" borderId="0" xfId="0" applyFont="1" applyFill="1" applyBorder="1"/>
    <xf numFmtId="0" fontId="8" fillId="2" borderId="0" xfId="0" applyFont="1" applyFill="1" applyBorder="1" applyAlignment="1"/>
    <xf numFmtId="0" fontId="3" fillId="2" borderId="0" xfId="0" applyFont="1" applyFill="1"/>
    <xf numFmtId="0" fontId="0" fillId="0" borderId="0" xfId="0" applyFill="1"/>
    <xf numFmtId="0" fontId="10" fillId="0" borderId="0" xfId="0" applyFont="1" applyFill="1" applyBorder="1"/>
    <xf numFmtId="0" fontId="0" fillId="0" borderId="0" xfId="0" applyAlignment="1"/>
    <xf numFmtId="0" fontId="16" fillId="0" borderId="0" xfId="0" applyFont="1" applyFill="1" applyAlignment="1"/>
    <xf numFmtId="0" fontId="7" fillId="2" borderId="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2" borderId="13" xfId="0" applyFont="1" applyFill="1" applyBorder="1" applyAlignment="1" applyProtection="1">
      <alignment vertical="top"/>
      <protection locked="0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2" borderId="0" xfId="0" applyFill="1" applyAlignment="1">
      <alignment wrapText="1" shrinkToFit="1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shrinkToFit="1"/>
    </xf>
    <xf numFmtId="0" fontId="0" fillId="0" borderId="12" xfId="0" applyBorder="1" applyAlignment="1">
      <alignment shrinkToFit="1"/>
    </xf>
    <xf numFmtId="0" fontId="0" fillId="2" borderId="14" xfId="0" applyFont="1" applyFill="1" applyBorder="1" applyAlignment="1" applyProtection="1">
      <alignment vertical="top" shrinkToFit="1"/>
      <protection locked="0"/>
    </xf>
    <xf numFmtId="0" fontId="0" fillId="2" borderId="0" xfId="0" applyFill="1" applyBorder="1" applyAlignment="1" applyProtection="1">
      <alignment horizontal="left" shrinkToFit="1"/>
      <protection locked="0"/>
    </xf>
    <xf numFmtId="0" fontId="0" fillId="2" borderId="1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 shrinkToFi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4" fontId="20" fillId="2" borderId="7" xfId="2" applyNumberFormat="1" applyFont="1" applyFill="1" applyBorder="1" applyAlignment="1">
      <alignment horizontal="left"/>
    </xf>
    <xf numFmtId="0" fontId="17" fillId="2" borderId="1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1" fillId="2" borderId="15" xfId="0" applyFont="1" applyFill="1" applyBorder="1"/>
    <xf numFmtId="0" fontId="20" fillId="2" borderId="15" xfId="0" applyFont="1" applyFill="1" applyBorder="1" applyAlignment="1">
      <alignment horizontal="center" vertical="center"/>
    </xf>
    <xf numFmtId="0" fontId="21" fillId="2" borderId="6" xfId="0" applyFont="1" applyFill="1" applyBorder="1"/>
    <xf numFmtId="0" fontId="21" fillId="2" borderId="10" xfId="0" applyFont="1" applyFill="1" applyBorder="1" applyProtection="1"/>
    <xf numFmtId="0" fontId="20" fillId="2" borderId="8" xfId="0" applyFont="1" applyFill="1" applyBorder="1" applyAlignment="1">
      <alignment horizontal="left"/>
    </xf>
    <xf numFmtId="1" fontId="20" fillId="2" borderId="7" xfId="0" applyNumberFormat="1" applyFont="1" applyFill="1" applyBorder="1"/>
    <xf numFmtId="1" fontId="11" fillId="2" borderId="7" xfId="0" applyNumberFormat="1" applyFont="1" applyFill="1" applyBorder="1"/>
    <xf numFmtId="0" fontId="0" fillId="2" borderId="7" xfId="0" applyFont="1" applyFill="1" applyBorder="1" applyAlignment="1">
      <alignment horizontal="center"/>
    </xf>
    <xf numFmtId="0" fontId="0" fillId="2" borderId="7" xfId="0" applyFont="1" applyFill="1" applyBorder="1" applyAlignment="1"/>
    <xf numFmtId="0" fontId="20" fillId="2" borderId="7" xfId="0" applyFont="1" applyFill="1" applyBorder="1"/>
    <xf numFmtId="0" fontId="20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20" fillId="2" borderId="7" xfId="0" applyFont="1" applyFill="1" applyBorder="1" applyAlignment="1"/>
    <xf numFmtId="0" fontId="20" fillId="2" borderId="7" xfId="0" applyFont="1" applyFill="1" applyBorder="1" applyAlignment="1">
      <alignment horizontal="left"/>
    </xf>
    <xf numFmtId="3" fontId="20" fillId="2" borderId="7" xfId="0" applyNumberFormat="1" applyFont="1" applyFill="1" applyBorder="1"/>
    <xf numFmtId="3" fontId="20" fillId="2" borderId="10" xfId="0" applyNumberFormat="1" applyFont="1" applyFill="1" applyBorder="1"/>
    <xf numFmtId="0" fontId="17" fillId="2" borderId="12" xfId="0" applyFont="1" applyFill="1" applyBorder="1" applyAlignment="1">
      <alignment horizontal="center"/>
    </xf>
    <xf numFmtId="1" fontId="20" fillId="2" borderId="12" xfId="2" applyNumberFormat="1" applyFont="1" applyFill="1" applyBorder="1" applyAlignment="1" applyProtection="1">
      <alignment horizontal="right"/>
    </xf>
    <xf numFmtId="164" fontId="20" fillId="2" borderId="12" xfId="2" applyNumberFormat="1" applyFont="1" applyFill="1" applyBorder="1" applyAlignment="1" applyProtection="1">
      <alignment horizontal="left"/>
    </xf>
    <xf numFmtId="0" fontId="23" fillId="2" borderId="0" xfId="0" applyFont="1" applyFill="1" applyBorder="1"/>
    <xf numFmtId="18" fontId="23" fillId="2" borderId="0" xfId="0" applyNumberFormat="1" applyFont="1" applyFill="1" applyBorder="1"/>
    <xf numFmtId="0" fontId="20" fillId="2" borderId="16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/>
    <xf numFmtId="3" fontId="20" fillId="2" borderId="3" xfId="2" applyNumberFormat="1" applyFont="1" applyFill="1" applyBorder="1" applyProtection="1"/>
    <xf numFmtId="0" fontId="19" fillId="2" borderId="7" xfId="0" applyFont="1" applyFill="1" applyBorder="1"/>
    <xf numFmtId="3" fontId="24" fillId="2" borderId="7" xfId="2" applyNumberFormat="1" applyFont="1" applyFill="1" applyBorder="1"/>
    <xf numFmtId="4" fontId="24" fillId="2" borderId="7" xfId="2" applyNumberFormat="1" applyFont="1" applyFill="1" applyBorder="1"/>
    <xf numFmtId="0" fontId="20" fillId="2" borderId="4" xfId="0" applyFont="1" applyFill="1" applyBorder="1" applyAlignment="1">
      <alignment horizontal="center" wrapText="1"/>
    </xf>
    <xf numFmtId="3" fontId="20" fillId="2" borderId="7" xfId="2" applyNumberFormat="1" applyFont="1" applyFill="1" applyBorder="1" applyAlignment="1" applyProtection="1"/>
    <xf numFmtId="0" fontId="20" fillId="2" borderId="7" xfId="0" applyFont="1" applyFill="1" applyBorder="1" applyProtection="1"/>
    <xf numFmtId="3" fontId="20" fillId="2" borderId="7" xfId="2" applyNumberFormat="1" applyFont="1" applyFill="1" applyBorder="1"/>
    <xf numFmtId="3" fontId="20" fillId="2" borderId="7" xfId="0" applyNumberFormat="1" applyFont="1" applyFill="1" applyBorder="1" applyProtection="1"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3" fontId="20" fillId="2" borderId="7" xfId="0" applyNumberFormat="1" applyFont="1" applyFill="1" applyBorder="1" applyAlignment="1" applyProtection="1"/>
    <xf numFmtId="3" fontId="26" fillId="2" borderId="7" xfId="0" applyNumberFormat="1" applyFont="1" applyFill="1" applyBorder="1" applyAlignment="1" applyProtection="1">
      <alignment horizontal="right"/>
    </xf>
    <xf numFmtId="0" fontId="10" fillId="2" borderId="12" xfId="0" applyFont="1" applyFill="1" applyBorder="1" applyAlignment="1" applyProtection="1">
      <alignment horizontal="center"/>
    </xf>
    <xf numFmtId="3" fontId="20" fillId="2" borderId="4" xfId="0" applyNumberFormat="1" applyFont="1" applyFill="1" applyBorder="1" applyAlignment="1">
      <alignment horizontal="center"/>
    </xf>
    <xf numFmtId="3" fontId="20" fillId="2" borderId="10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 applyProtection="1">
      <alignment horizontal="right"/>
    </xf>
    <xf numFmtId="0" fontId="7" fillId="2" borderId="6" xfId="0" applyFont="1" applyFill="1" applyBorder="1"/>
    <xf numFmtId="3" fontId="7" fillId="2" borderId="7" xfId="0" applyNumberFormat="1" applyFont="1" applyFill="1" applyBorder="1" applyAlignment="1">
      <alignment horizontal="right"/>
    </xf>
    <xf numFmtId="0" fontId="20" fillId="2" borderId="14" xfId="0" applyFont="1" applyFill="1" applyBorder="1" applyAlignment="1"/>
    <xf numFmtId="0" fontId="7" fillId="2" borderId="22" xfId="0" applyFont="1" applyFill="1" applyBorder="1" applyAlignment="1"/>
    <xf numFmtId="0" fontId="7" fillId="2" borderId="23" xfId="0" applyFont="1" applyFill="1" applyBorder="1" applyAlignment="1"/>
    <xf numFmtId="0" fontId="7" fillId="2" borderId="17" xfId="0" applyFont="1" applyFill="1" applyBorder="1" applyAlignment="1"/>
    <xf numFmtId="0" fontId="7" fillId="2" borderId="13" xfId="0" applyFont="1" applyFill="1" applyBorder="1" applyAlignment="1"/>
    <xf numFmtId="0" fontId="7" fillId="2" borderId="1" xfId="0" applyFont="1" applyFill="1" applyBorder="1" applyAlignment="1"/>
    <xf numFmtId="0" fontId="7" fillId="2" borderId="18" xfId="0" applyFont="1" applyFill="1" applyBorder="1" applyAlignment="1"/>
    <xf numFmtId="3" fontId="20" fillId="2" borderId="18" xfId="0" applyNumberFormat="1" applyFont="1" applyFill="1" applyBorder="1" applyAlignment="1">
      <alignment horizontal="right"/>
    </xf>
    <xf numFmtId="3" fontId="20" fillId="2" borderId="17" xfId="0" applyNumberFormat="1" applyFont="1" applyFill="1" applyBorder="1" applyAlignment="1">
      <alignment horizontal="right"/>
    </xf>
    <xf numFmtId="3" fontId="20" fillId="2" borderId="12" xfId="0" applyNumberFormat="1" applyFont="1" applyFill="1" applyBorder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21" xfId="0" applyFont="1" applyFill="1" applyBorder="1"/>
    <xf numFmtId="0" fontId="19" fillId="2" borderId="4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0" fontId="19" fillId="2" borderId="7" xfId="0" applyFont="1" applyFill="1" applyBorder="1" applyAlignment="1">
      <alignment horizontal="center"/>
    </xf>
    <xf numFmtId="3" fontId="20" fillId="2" borderId="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3" fontId="20" fillId="2" borderId="7" xfId="0" applyNumberFormat="1" applyFont="1" applyFill="1" applyBorder="1" applyAlignment="1" applyProtection="1">
      <alignment horizontal="right"/>
    </xf>
    <xf numFmtId="3" fontId="20" fillId="2" borderId="7" xfId="0" applyNumberFormat="1" applyFont="1" applyFill="1" applyBorder="1" applyProtection="1"/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8" xfId="0" applyFont="1" applyFill="1" applyBorder="1"/>
    <xf numFmtId="0" fontId="7" fillId="2" borderId="8" xfId="0" applyFont="1" applyFill="1" applyBorder="1" applyAlignment="1"/>
    <xf numFmtId="0" fontId="7" fillId="2" borderId="3" xfId="0" applyFont="1" applyFill="1" applyBorder="1" applyAlignment="1"/>
    <xf numFmtId="3" fontId="20" fillId="2" borderId="4" xfId="0" applyNumberFormat="1" applyFont="1" applyFill="1" applyBorder="1" applyAlignment="1" applyProtection="1"/>
    <xf numFmtId="0" fontId="7" fillId="2" borderId="21" xfId="0" applyFont="1" applyFill="1" applyBorder="1" applyAlignment="1"/>
    <xf numFmtId="0" fontId="7" fillId="2" borderId="0" xfId="0" applyFont="1" applyFill="1" applyBorder="1" applyAlignment="1"/>
    <xf numFmtId="3" fontId="20" fillId="2" borderId="20" xfId="0" applyNumberFormat="1" applyFont="1" applyFill="1" applyBorder="1" applyAlignment="1" applyProtection="1"/>
    <xf numFmtId="0" fontId="23" fillId="0" borderId="0" xfId="0" applyFont="1" applyAlignment="1" applyProtection="1">
      <alignment horizontal="left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164" fontId="17" fillId="2" borderId="8" xfId="1" applyFont="1" applyFill="1" applyBorder="1" applyAlignment="1">
      <alignment horizontal="center"/>
    </xf>
    <xf numFmtId="164" fontId="17" fillId="2" borderId="2" xfId="1" applyFont="1" applyFill="1" applyBorder="1" applyAlignment="1">
      <alignment horizontal="center"/>
    </xf>
    <xf numFmtId="164" fontId="17" fillId="2" borderId="12" xfId="1" applyFont="1" applyFill="1" applyBorder="1" applyAlignment="1">
      <alignment horizontal="center"/>
    </xf>
    <xf numFmtId="0" fontId="20" fillId="2" borderId="2" xfId="0" quotePrefix="1" applyFont="1" applyFill="1" applyBorder="1" applyAlignment="1">
      <alignment horizontal="left"/>
    </xf>
    <xf numFmtId="0" fontId="20" fillId="2" borderId="12" xfId="0" quotePrefix="1" applyFont="1" applyFill="1" applyBorder="1" applyAlignment="1">
      <alignment horizontal="left"/>
    </xf>
    <xf numFmtId="0" fontId="28" fillId="2" borderId="2" xfId="0" applyFont="1" applyFill="1" applyBorder="1" applyAlignment="1"/>
    <xf numFmtId="0" fontId="3" fillId="2" borderId="12" xfId="0" applyFont="1" applyFill="1" applyBorder="1"/>
    <xf numFmtId="0" fontId="29" fillId="2" borderId="8" xfId="0" applyFont="1" applyFill="1" applyBorder="1" applyProtection="1"/>
    <xf numFmtId="0" fontId="29" fillId="2" borderId="2" xfId="0" applyFont="1" applyFill="1" applyBorder="1" applyProtection="1"/>
    <xf numFmtId="0" fontId="10" fillId="2" borderId="2" xfId="0" applyFont="1" applyFill="1" applyBorder="1" applyProtection="1"/>
    <xf numFmtId="0" fontId="3" fillId="2" borderId="2" xfId="0" applyFont="1" applyFill="1" applyBorder="1" applyProtection="1"/>
    <xf numFmtId="0" fontId="3" fillId="2" borderId="12" xfId="0" applyFont="1" applyFill="1" applyBorder="1" applyAlignment="1" applyProtection="1">
      <alignment horizontal="center"/>
    </xf>
    <xf numFmtId="0" fontId="29" fillId="2" borderId="8" xfId="0" applyFont="1" applyFill="1" applyBorder="1" applyAlignment="1"/>
    <xf numFmtId="0" fontId="29" fillId="2" borderId="2" xfId="0" applyFont="1" applyFill="1" applyBorder="1" applyAlignment="1"/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57150</xdr:rowOff>
    </xdr:from>
    <xdr:to>
      <xdr:col>2</xdr:col>
      <xdr:colOff>95250</xdr:colOff>
      <xdr:row>55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95250</xdr:colOff>
      <xdr:row>55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4\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0</v>
          </cell>
          <cell r="C13">
            <v>0</v>
          </cell>
          <cell r="J13">
            <v>723</v>
          </cell>
          <cell r="K13">
            <v>0</v>
          </cell>
        </row>
        <row r="14">
          <cell r="B14">
            <v>684</v>
          </cell>
          <cell r="C14">
            <v>791</v>
          </cell>
          <cell r="J14">
            <v>715</v>
          </cell>
          <cell r="K14">
            <v>0</v>
          </cell>
        </row>
        <row r="15">
          <cell r="B15">
            <v>27</v>
          </cell>
          <cell r="C15">
            <v>28</v>
          </cell>
          <cell r="J15">
            <v>1070</v>
          </cell>
          <cell r="K15">
            <v>0</v>
          </cell>
        </row>
        <row r="16">
          <cell r="B16">
            <v>108</v>
          </cell>
          <cell r="C16">
            <v>289</v>
          </cell>
          <cell r="J16">
            <v>1036</v>
          </cell>
          <cell r="K16">
            <v>0</v>
          </cell>
        </row>
        <row r="17">
          <cell r="B17">
            <v>114</v>
          </cell>
          <cell r="C17">
            <v>238</v>
          </cell>
          <cell r="J17">
            <v>0</v>
          </cell>
          <cell r="K17">
            <v>0</v>
          </cell>
        </row>
        <row r="18">
          <cell r="B18">
            <v>801</v>
          </cell>
          <cell r="C18">
            <v>744</v>
          </cell>
          <cell r="J18">
            <v>62</v>
          </cell>
          <cell r="K18">
            <v>0</v>
          </cell>
        </row>
        <row r="19">
          <cell r="B19">
            <v>174</v>
          </cell>
          <cell r="C19">
            <v>356</v>
          </cell>
          <cell r="J19">
            <v>0</v>
          </cell>
          <cell r="K19">
            <v>0</v>
          </cell>
        </row>
        <row r="20">
          <cell r="B20">
            <v>13</v>
          </cell>
          <cell r="C20">
            <v>10</v>
          </cell>
          <cell r="J20">
            <v>0</v>
          </cell>
          <cell r="K20">
            <v>0</v>
          </cell>
        </row>
        <row r="21">
          <cell r="B21">
            <v>103</v>
          </cell>
          <cell r="C21">
            <v>158</v>
          </cell>
          <cell r="J21">
            <v>95</v>
          </cell>
          <cell r="K21">
            <v>0</v>
          </cell>
        </row>
        <row r="22">
          <cell r="B22">
            <v>24</v>
          </cell>
          <cell r="C22">
            <v>79</v>
          </cell>
          <cell r="J22">
            <v>822</v>
          </cell>
          <cell r="K22">
            <v>0</v>
          </cell>
        </row>
        <row r="23">
          <cell r="B23">
            <v>79</v>
          </cell>
          <cell r="C23">
            <v>242</v>
          </cell>
          <cell r="J23">
            <v>41</v>
          </cell>
          <cell r="K23">
            <v>0</v>
          </cell>
        </row>
        <row r="24">
          <cell r="B24">
            <v>174</v>
          </cell>
          <cell r="C24">
            <v>235</v>
          </cell>
          <cell r="J24">
            <v>28</v>
          </cell>
          <cell r="K24">
            <v>0</v>
          </cell>
        </row>
        <row r="25">
          <cell r="B25">
            <v>132</v>
          </cell>
          <cell r="C25">
            <v>524</v>
          </cell>
          <cell r="J25">
            <v>36</v>
          </cell>
          <cell r="K25">
            <v>0</v>
          </cell>
        </row>
        <row r="26">
          <cell r="B26">
            <v>107</v>
          </cell>
          <cell r="C26">
            <v>214</v>
          </cell>
          <cell r="J26">
            <v>0</v>
          </cell>
          <cell r="K26">
            <v>0</v>
          </cell>
        </row>
        <row r="27">
          <cell r="B27">
            <v>51</v>
          </cell>
          <cell r="C27">
            <v>1009</v>
          </cell>
          <cell r="J27">
            <v>0</v>
          </cell>
          <cell r="K27">
            <v>0</v>
          </cell>
        </row>
        <row r="28">
          <cell r="B28">
            <v>7</v>
          </cell>
          <cell r="C28">
            <v>27</v>
          </cell>
          <cell r="J28">
            <v>4</v>
          </cell>
          <cell r="K28">
            <v>0</v>
          </cell>
        </row>
        <row r="29">
          <cell r="B29">
            <v>238</v>
          </cell>
          <cell r="C29">
            <v>59</v>
          </cell>
          <cell r="K29">
            <v>333</v>
          </cell>
        </row>
        <row r="30">
          <cell r="B30">
            <v>47</v>
          </cell>
          <cell r="C30">
            <v>316</v>
          </cell>
          <cell r="J30">
            <v>1112</v>
          </cell>
        </row>
        <row r="31">
          <cell r="B31">
            <v>9</v>
          </cell>
          <cell r="C31">
            <v>30</v>
          </cell>
          <cell r="J31">
            <v>49303</v>
          </cell>
          <cell r="K31">
            <v>12447</v>
          </cell>
        </row>
        <row r="32">
          <cell r="B32">
            <v>17</v>
          </cell>
          <cell r="C32">
            <v>38</v>
          </cell>
          <cell r="J32">
            <v>364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10</v>
          </cell>
          <cell r="K33">
            <v>0</v>
          </cell>
        </row>
        <row r="34">
          <cell r="B34">
            <v>34</v>
          </cell>
          <cell r="C34">
            <v>78</v>
          </cell>
          <cell r="J34">
            <v>564</v>
          </cell>
          <cell r="K34">
            <v>0</v>
          </cell>
        </row>
        <row r="35">
          <cell r="B35">
            <v>25</v>
          </cell>
          <cell r="C35">
            <v>38</v>
          </cell>
          <cell r="L35">
            <v>0</v>
          </cell>
        </row>
        <row r="36">
          <cell r="B36">
            <v>7</v>
          </cell>
          <cell r="C36">
            <v>71</v>
          </cell>
          <cell r="L36">
            <v>178</v>
          </cell>
        </row>
        <row r="37">
          <cell r="B37">
            <v>0</v>
          </cell>
          <cell r="C37">
            <v>0</v>
          </cell>
          <cell r="L37">
            <v>2</v>
          </cell>
        </row>
        <row r="38">
          <cell r="B38">
            <v>66</v>
          </cell>
          <cell r="C38">
            <v>171</v>
          </cell>
          <cell r="L38">
            <v>0</v>
          </cell>
        </row>
        <row r="39">
          <cell r="B39">
            <v>145</v>
          </cell>
          <cell r="C39">
            <v>176</v>
          </cell>
          <cell r="L39">
            <v>0</v>
          </cell>
        </row>
        <row r="40">
          <cell r="B40">
            <v>195</v>
          </cell>
          <cell r="C40">
            <v>218</v>
          </cell>
          <cell r="L40">
            <v>413</v>
          </cell>
        </row>
        <row r="41">
          <cell r="B41">
            <v>840</v>
          </cell>
          <cell r="C41">
            <v>441</v>
          </cell>
        </row>
        <row r="42">
          <cell r="B42">
            <v>36</v>
          </cell>
          <cell r="C42">
            <v>48</v>
          </cell>
          <cell r="L42">
            <v>0</v>
          </cell>
        </row>
        <row r="43">
          <cell r="B43">
            <v>104</v>
          </cell>
          <cell r="C43">
            <v>39</v>
          </cell>
          <cell r="L43">
            <v>107</v>
          </cell>
        </row>
        <row r="44">
          <cell r="B44">
            <v>0</v>
          </cell>
          <cell r="C44">
            <v>0</v>
          </cell>
        </row>
        <row r="45">
          <cell r="B45">
            <v>63</v>
          </cell>
          <cell r="C45">
            <v>1145</v>
          </cell>
        </row>
        <row r="46">
          <cell r="B46">
            <v>1</v>
          </cell>
          <cell r="C46">
            <v>3</v>
          </cell>
        </row>
        <row r="47">
          <cell r="B47">
            <v>39</v>
          </cell>
          <cell r="C47">
            <v>34</v>
          </cell>
          <cell r="L47">
            <v>981</v>
          </cell>
        </row>
        <row r="48">
          <cell r="B48">
            <v>70</v>
          </cell>
          <cell r="C48">
            <v>2068</v>
          </cell>
          <cell r="L48">
            <v>8</v>
          </cell>
        </row>
        <row r="49">
          <cell r="B49">
            <v>82</v>
          </cell>
          <cell r="C49">
            <v>123</v>
          </cell>
          <cell r="L49">
            <v>397</v>
          </cell>
        </row>
        <row r="50">
          <cell r="B50">
            <v>722</v>
          </cell>
          <cell r="C50">
            <v>883</v>
          </cell>
          <cell r="L50">
            <v>0</v>
          </cell>
        </row>
        <row r="51">
          <cell r="L51">
            <v>0</v>
          </cell>
        </row>
        <row r="52">
          <cell r="D52">
            <v>9484</v>
          </cell>
          <cell r="L52">
            <v>7216</v>
          </cell>
        </row>
        <row r="53">
          <cell r="L53">
            <v>33</v>
          </cell>
        </row>
        <row r="54">
          <cell r="L54">
            <v>0</v>
          </cell>
        </row>
        <row r="55">
          <cell r="L55">
            <v>2</v>
          </cell>
        </row>
        <row r="56">
          <cell r="L56">
            <v>0</v>
          </cell>
        </row>
        <row r="57">
          <cell r="L57">
            <v>3</v>
          </cell>
        </row>
        <row r="66">
          <cell r="N66">
            <v>30</v>
          </cell>
        </row>
        <row r="69">
          <cell r="B69">
            <v>12</v>
          </cell>
          <cell r="H69">
            <v>12</v>
          </cell>
        </row>
        <row r="70">
          <cell r="B70">
            <v>206</v>
          </cell>
          <cell r="D70">
            <v>35</v>
          </cell>
          <cell r="E70">
            <v>47</v>
          </cell>
          <cell r="H70">
            <v>22</v>
          </cell>
        </row>
        <row r="73">
          <cell r="B73">
            <v>17</v>
          </cell>
          <cell r="D73">
            <v>1</v>
          </cell>
          <cell r="E73">
            <v>4</v>
          </cell>
          <cell r="H73">
            <v>15</v>
          </cell>
        </row>
        <row r="76">
          <cell r="B76">
            <v>66</v>
          </cell>
          <cell r="D76">
            <v>1</v>
          </cell>
          <cell r="H76">
            <v>17</v>
          </cell>
        </row>
        <row r="78">
          <cell r="B78">
            <v>1</v>
          </cell>
          <cell r="D78">
            <v>1</v>
          </cell>
          <cell r="H78">
            <v>1</v>
          </cell>
        </row>
        <row r="79">
          <cell r="B79">
            <v>36</v>
          </cell>
          <cell r="D79">
            <v>1</v>
          </cell>
          <cell r="H79">
            <v>13</v>
          </cell>
        </row>
        <row r="83">
          <cell r="B83">
            <v>17</v>
          </cell>
          <cell r="H83">
            <v>7</v>
          </cell>
        </row>
        <row r="84">
          <cell r="B84">
            <v>14</v>
          </cell>
          <cell r="D84">
            <v>1</v>
          </cell>
          <cell r="E84">
            <v>5</v>
          </cell>
          <cell r="H84">
            <v>7</v>
          </cell>
        </row>
        <row r="85">
          <cell r="B85">
            <v>35</v>
          </cell>
          <cell r="E85">
            <v>1</v>
          </cell>
          <cell r="H85">
            <v>17</v>
          </cell>
        </row>
        <row r="98">
          <cell r="C98">
            <v>0</v>
          </cell>
          <cell r="D98">
            <v>2</v>
          </cell>
          <cell r="E98">
            <v>2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1">
        <row r="13">
          <cell r="B13">
            <v>0</v>
          </cell>
          <cell r="C13">
            <v>0</v>
          </cell>
          <cell r="J13">
            <v>0</v>
          </cell>
          <cell r="K13">
            <v>0</v>
          </cell>
        </row>
        <row r="14">
          <cell r="B14">
            <v>656</v>
          </cell>
          <cell r="C14">
            <v>785</v>
          </cell>
          <cell r="J14">
            <v>2551</v>
          </cell>
          <cell r="K14">
            <v>0</v>
          </cell>
        </row>
        <row r="15">
          <cell r="B15">
            <v>17</v>
          </cell>
          <cell r="C15">
            <v>35</v>
          </cell>
          <cell r="J15">
            <v>1024</v>
          </cell>
          <cell r="K15">
            <v>0</v>
          </cell>
        </row>
        <row r="16">
          <cell r="B16">
            <v>127</v>
          </cell>
          <cell r="C16">
            <v>303</v>
          </cell>
          <cell r="J16">
            <v>925</v>
          </cell>
          <cell r="K16">
            <v>0</v>
          </cell>
        </row>
        <row r="17">
          <cell r="B17">
            <v>212</v>
          </cell>
          <cell r="C17">
            <v>213</v>
          </cell>
          <cell r="J17">
            <v>0</v>
          </cell>
          <cell r="K17">
            <v>0</v>
          </cell>
        </row>
        <row r="18">
          <cell r="B18">
            <v>1057</v>
          </cell>
          <cell r="C18">
            <v>786</v>
          </cell>
          <cell r="J18">
            <v>219</v>
          </cell>
          <cell r="K18">
            <v>0</v>
          </cell>
        </row>
        <row r="19">
          <cell r="B19">
            <v>170</v>
          </cell>
          <cell r="C19">
            <v>276</v>
          </cell>
          <cell r="J19">
            <v>0</v>
          </cell>
          <cell r="K19">
            <v>0</v>
          </cell>
        </row>
        <row r="20">
          <cell r="B20">
            <v>9</v>
          </cell>
          <cell r="C20">
            <v>10</v>
          </cell>
          <cell r="J20">
            <v>0</v>
          </cell>
          <cell r="K20">
            <v>0</v>
          </cell>
        </row>
        <row r="21">
          <cell r="B21">
            <v>44</v>
          </cell>
          <cell r="C21">
            <v>49</v>
          </cell>
          <cell r="J21">
            <v>72</v>
          </cell>
          <cell r="K21">
            <v>0</v>
          </cell>
        </row>
        <row r="22">
          <cell r="B22">
            <v>22</v>
          </cell>
          <cell r="C22">
            <v>79</v>
          </cell>
          <cell r="J22">
            <v>797</v>
          </cell>
          <cell r="K22">
            <v>0</v>
          </cell>
        </row>
        <row r="23">
          <cell r="B23">
            <v>111</v>
          </cell>
          <cell r="C23">
            <v>221</v>
          </cell>
          <cell r="J23">
            <v>209</v>
          </cell>
          <cell r="K23">
            <v>0</v>
          </cell>
        </row>
        <row r="24">
          <cell r="B24">
            <v>287</v>
          </cell>
          <cell r="C24">
            <v>199</v>
          </cell>
          <cell r="J24">
            <v>0</v>
          </cell>
          <cell r="K24">
            <v>0</v>
          </cell>
        </row>
        <row r="25">
          <cell r="B25">
            <v>145</v>
          </cell>
          <cell r="C25">
            <v>397</v>
          </cell>
          <cell r="J25">
            <v>50</v>
          </cell>
          <cell r="K25">
            <v>0</v>
          </cell>
        </row>
        <row r="26">
          <cell r="B26">
            <v>162</v>
          </cell>
          <cell r="C26">
            <v>177</v>
          </cell>
          <cell r="J26">
            <v>0</v>
          </cell>
          <cell r="K26">
            <v>0</v>
          </cell>
        </row>
        <row r="27">
          <cell r="B27">
            <v>885</v>
          </cell>
          <cell r="C27">
            <v>52</v>
          </cell>
          <cell r="J27">
            <v>0</v>
          </cell>
          <cell r="K27">
            <v>0</v>
          </cell>
        </row>
        <row r="28">
          <cell r="B28">
            <v>29</v>
          </cell>
          <cell r="C28">
            <v>19</v>
          </cell>
          <cell r="J28">
            <v>5</v>
          </cell>
          <cell r="K28">
            <v>0</v>
          </cell>
        </row>
        <row r="29">
          <cell r="B29">
            <v>28</v>
          </cell>
          <cell r="C29">
            <v>40</v>
          </cell>
          <cell r="K29">
            <v>225</v>
          </cell>
        </row>
        <row r="30">
          <cell r="B30">
            <v>106</v>
          </cell>
          <cell r="C30">
            <v>275</v>
          </cell>
          <cell r="J30">
            <v>761</v>
          </cell>
        </row>
        <row r="31">
          <cell r="B31">
            <v>6</v>
          </cell>
          <cell r="C31">
            <v>35</v>
          </cell>
          <cell r="J31">
            <v>32423</v>
          </cell>
          <cell r="K31">
            <v>13750</v>
          </cell>
        </row>
        <row r="32">
          <cell r="B32">
            <v>14</v>
          </cell>
          <cell r="C32">
            <v>35</v>
          </cell>
          <cell r="J32">
            <v>383</v>
          </cell>
        </row>
        <row r="33">
          <cell r="B33">
            <v>0</v>
          </cell>
          <cell r="C33">
            <v>0</v>
          </cell>
          <cell r="J33">
            <v>23</v>
          </cell>
        </row>
        <row r="34">
          <cell r="B34">
            <v>35</v>
          </cell>
          <cell r="C34">
            <v>111</v>
          </cell>
          <cell r="J34">
            <v>66</v>
          </cell>
        </row>
        <row r="35">
          <cell r="B35">
            <v>23</v>
          </cell>
          <cell r="C35">
            <v>32</v>
          </cell>
          <cell r="L35">
            <v>0</v>
          </cell>
        </row>
        <row r="36">
          <cell r="B36">
            <v>17</v>
          </cell>
          <cell r="C36">
            <v>61</v>
          </cell>
          <cell r="L36">
            <v>140</v>
          </cell>
        </row>
        <row r="37">
          <cell r="B37">
            <v>0</v>
          </cell>
          <cell r="C37">
            <v>0</v>
          </cell>
          <cell r="L37">
            <v>5</v>
          </cell>
        </row>
        <row r="38">
          <cell r="B38">
            <v>68</v>
          </cell>
          <cell r="C38">
            <v>190</v>
          </cell>
          <cell r="L38">
            <v>0</v>
          </cell>
        </row>
        <row r="39">
          <cell r="B39">
            <v>166</v>
          </cell>
          <cell r="C39">
            <v>199</v>
          </cell>
          <cell r="L39">
            <v>0</v>
          </cell>
        </row>
        <row r="40">
          <cell r="B40">
            <v>254</v>
          </cell>
          <cell r="C40">
            <v>242</v>
          </cell>
          <cell r="L40">
            <v>256</v>
          </cell>
        </row>
        <row r="41">
          <cell r="B41">
            <v>709</v>
          </cell>
          <cell r="C41">
            <v>559</v>
          </cell>
          <cell r="L41">
            <v>1</v>
          </cell>
        </row>
        <row r="42">
          <cell r="B42">
            <v>65</v>
          </cell>
          <cell r="C42">
            <v>39</v>
          </cell>
          <cell r="L42">
            <v>0</v>
          </cell>
        </row>
        <row r="43">
          <cell r="B43">
            <v>73</v>
          </cell>
          <cell r="C43">
            <v>47</v>
          </cell>
          <cell r="L43">
            <v>59</v>
          </cell>
        </row>
        <row r="44">
          <cell r="B44">
            <v>0</v>
          </cell>
          <cell r="C44">
            <v>0</v>
          </cell>
        </row>
        <row r="45">
          <cell r="B45">
            <v>1059</v>
          </cell>
          <cell r="C45">
            <v>124</v>
          </cell>
        </row>
        <row r="46">
          <cell r="B46">
            <v>1</v>
          </cell>
          <cell r="C46">
            <v>0</v>
          </cell>
        </row>
        <row r="47">
          <cell r="B47">
            <v>30</v>
          </cell>
          <cell r="C47">
            <v>30</v>
          </cell>
          <cell r="L47">
            <v>1047</v>
          </cell>
        </row>
        <row r="48">
          <cell r="B48">
            <v>1640</v>
          </cell>
          <cell r="C48">
            <v>243</v>
          </cell>
          <cell r="L48">
            <v>23</v>
          </cell>
        </row>
        <row r="49">
          <cell r="B49">
            <v>285</v>
          </cell>
          <cell r="C49">
            <v>0</v>
          </cell>
          <cell r="L49">
            <v>322</v>
          </cell>
        </row>
        <row r="50">
          <cell r="B50">
            <v>408</v>
          </cell>
          <cell r="C50">
            <v>172</v>
          </cell>
          <cell r="L50">
            <v>0</v>
          </cell>
        </row>
        <row r="51">
          <cell r="L51">
            <v>126</v>
          </cell>
        </row>
        <row r="52">
          <cell r="D52">
            <v>8900</v>
          </cell>
          <cell r="L52">
            <v>6265</v>
          </cell>
        </row>
        <row r="53">
          <cell r="L53">
            <v>29</v>
          </cell>
        </row>
        <row r="54">
          <cell r="L54">
            <v>0</v>
          </cell>
        </row>
        <row r="55">
          <cell r="L55">
            <v>5</v>
          </cell>
        </row>
        <row r="56">
          <cell r="L56">
            <v>0</v>
          </cell>
        </row>
        <row r="57">
          <cell r="L57">
            <v>11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16</v>
          </cell>
          <cell r="C69">
            <v>16</v>
          </cell>
          <cell r="D69">
            <v>0</v>
          </cell>
          <cell r="E69">
            <v>0</v>
          </cell>
          <cell r="G69">
            <v>49</v>
          </cell>
          <cell r="H69">
            <v>17</v>
          </cell>
        </row>
        <row r="70">
          <cell r="B70">
            <v>241</v>
          </cell>
          <cell r="C70">
            <v>177</v>
          </cell>
          <cell r="D70">
            <v>25</v>
          </cell>
          <cell r="E70">
            <v>51</v>
          </cell>
          <cell r="G70">
            <v>1996</v>
          </cell>
          <cell r="H70">
            <v>21</v>
          </cell>
        </row>
        <row r="71">
          <cell r="B71">
            <v>1</v>
          </cell>
          <cell r="C71">
            <v>1</v>
          </cell>
          <cell r="D71">
            <v>0</v>
          </cell>
          <cell r="E71">
            <v>0</v>
          </cell>
          <cell r="G71">
            <v>15</v>
          </cell>
          <cell r="H71">
            <v>11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B73">
            <v>35</v>
          </cell>
          <cell r="C73">
            <v>34</v>
          </cell>
          <cell r="D73">
            <v>0</v>
          </cell>
          <cell r="E73">
            <v>2</v>
          </cell>
          <cell r="G73">
            <v>202</v>
          </cell>
          <cell r="H73">
            <v>15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10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25</v>
          </cell>
        </row>
        <row r="76">
          <cell r="B76">
            <v>96</v>
          </cell>
          <cell r="C76">
            <v>93</v>
          </cell>
          <cell r="D76">
            <v>11</v>
          </cell>
          <cell r="E76">
            <v>19</v>
          </cell>
          <cell r="G76">
            <v>315</v>
          </cell>
          <cell r="H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57</v>
          </cell>
          <cell r="C79">
            <v>56</v>
          </cell>
          <cell r="D79">
            <v>0</v>
          </cell>
          <cell r="E79">
            <v>0</v>
          </cell>
          <cell r="G79">
            <v>142</v>
          </cell>
          <cell r="H79">
            <v>15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24</v>
          </cell>
          <cell r="C83">
            <v>24</v>
          </cell>
          <cell r="D83">
            <v>0</v>
          </cell>
          <cell r="E83">
            <v>0</v>
          </cell>
          <cell r="G83">
            <v>166</v>
          </cell>
          <cell r="H83">
            <v>13</v>
          </cell>
        </row>
        <row r="84">
          <cell r="B84">
            <v>12</v>
          </cell>
          <cell r="C84">
            <v>10</v>
          </cell>
          <cell r="D84">
            <v>1</v>
          </cell>
          <cell r="E84">
            <v>1</v>
          </cell>
          <cell r="G84">
            <v>86</v>
          </cell>
          <cell r="H84">
            <v>5</v>
          </cell>
        </row>
        <row r="85">
          <cell r="B85">
            <v>34</v>
          </cell>
          <cell r="C85">
            <v>31</v>
          </cell>
          <cell r="D85">
            <v>2</v>
          </cell>
          <cell r="E85">
            <v>17</v>
          </cell>
          <cell r="G85">
            <v>643</v>
          </cell>
          <cell r="H85">
            <v>10</v>
          </cell>
        </row>
        <row r="98">
          <cell r="C98">
            <v>2</v>
          </cell>
          <cell r="D98">
            <v>1</v>
          </cell>
          <cell r="E98">
            <v>12</v>
          </cell>
          <cell r="F98">
            <v>3</v>
          </cell>
          <cell r="G98">
            <v>4</v>
          </cell>
          <cell r="H98">
            <v>3</v>
          </cell>
          <cell r="I98">
            <v>0</v>
          </cell>
          <cell r="J98">
            <v>0</v>
          </cell>
        </row>
      </sheetData>
      <sheetData sheetId="12">
        <row r="13">
          <cell r="B13">
            <v>0</v>
          </cell>
          <cell r="C13">
            <v>0</v>
          </cell>
          <cell r="J13">
            <v>35</v>
          </cell>
          <cell r="K13">
            <v>0</v>
          </cell>
        </row>
        <row r="14">
          <cell r="B14">
            <v>367</v>
          </cell>
          <cell r="C14">
            <v>804</v>
          </cell>
          <cell r="J14">
            <v>3691</v>
          </cell>
          <cell r="K14">
            <v>0</v>
          </cell>
        </row>
        <row r="15">
          <cell r="B15">
            <v>14</v>
          </cell>
          <cell r="C15">
            <v>32</v>
          </cell>
          <cell r="J15">
            <v>879</v>
          </cell>
          <cell r="K15">
            <v>0</v>
          </cell>
        </row>
        <row r="16">
          <cell r="B16">
            <v>98</v>
          </cell>
          <cell r="C16">
            <v>327</v>
          </cell>
          <cell r="J16">
            <v>838</v>
          </cell>
          <cell r="K16">
            <v>0</v>
          </cell>
        </row>
        <row r="17">
          <cell r="B17">
            <v>163</v>
          </cell>
          <cell r="C17">
            <v>271</v>
          </cell>
          <cell r="J17">
            <v>0</v>
          </cell>
          <cell r="K17">
            <v>0</v>
          </cell>
        </row>
        <row r="18">
          <cell r="B18">
            <v>884</v>
          </cell>
          <cell r="C18">
            <v>759</v>
          </cell>
          <cell r="J18">
            <v>123</v>
          </cell>
          <cell r="K18">
            <v>0</v>
          </cell>
        </row>
        <row r="19">
          <cell r="B19">
            <v>273</v>
          </cell>
          <cell r="C19">
            <v>218</v>
          </cell>
          <cell r="J19">
            <v>0</v>
          </cell>
          <cell r="K19">
            <v>0</v>
          </cell>
        </row>
        <row r="20">
          <cell r="B20">
            <v>4</v>
          </cell>
          <cell r="C20">
            <v>13</v>
          </cell>
          <cell r="J20">
            <v>0</v>
          </cell>
          <cell r="K20">
            <v>0</v>
          </cell>
        </row>
        <row r="21">
          <cell r="B21">
            <v>107</v>
          </cell>
          <cell r="C21">
            <v>134</v>
          </cell>
          <cell r="J21">
            <v>99</v>
          </cell>
          <cell r="K21">
            <v>0</v>
          </cell>
        </row>
        <row r="22">
          <cell r="B22">
            <v>40</v>
          </cell>
          <cell r="C22">
            <v>90</v>
          </cell>
          <cell r="J22">
            <v>845</v>
          </cell>
          <cell r="K22">
            <v>0</v>
          </cell>
        </row>
        <row r="23">
          <cell r="B23">
            <v>135</v>
          </cell>
          <cell r="C23">
            <v>197</v>
          </cell>
          <cell r="J23">
            <v>90</v>
          </cell>
          <cell r="K23">
            <v>0</v>
          </cell>
        </row>
        <row r="24">
          <cell r="B24">
            <v>219</v>
          </cell>
          <cell r="C24">
            <v>273</v>
          </cell>
          <cell r="J24">
            <v>0</v>
          </cell>
          <cell r="K24">
            <v>0</v>
          </cell>
        </row>
        <row r="25">
          <cell r="B25">
            <v>194</v>
          </cell>
          <cell r="C25">
            <v>438</v>
          </cell>
          <cell r="J25">
            <v>47</v>
          </cell>
          <cell r="K25">
            <v>0</v>
          </cell>
        </row>
        <row r="26">
          <cell r="B26">
            <v>125</v>
          </cell>
          <cell r="C26">
            <v>198</v>
          </cell>
          <cell r="J26">
            <v>0</v>
          </cell>
          <cell r="K26">
            <v>0</v>
          </cell>
        </row>
        <row r="27">
          <cell r="B27">
            <v>929</v>
          </cell>
          <cell r="C27">
            <v>58</v>
          </cell>
          <cell r="J27">
            <v>0</v>
          </cell>
          <cell r="K27">
            <v>0</v>
          </cell>
        </row>
        <row r="28">
          <cell r="B28">
            <v>39</v>
          </cell>
          <cell r="C28">
            <v>33</v>
          </cell>
          <cell r="J28">
            <v>4</v>
          </cell>
          <cell r="K28">
            <v>0</v>
          </cell>
        </row>
        <row r="29">
          <cell r="B29">
            <v>266</v>
          </cell>
          <cell r="C29">
            <v>25</v>
          </cell>
          <cell r="K29">
            <v>227</v>
          </cell>
        </row>
        <row r="30">
          <cell r="B30">
            <v>93</v>
          </cell>
          <cell r="C30">
            <v>292</v>
          </cell>
          <cell r="J30">
            <v>1307</v>
          </cell>
        </row>
        <row r="31">
          <cell r="B31">
            <v>0</v>
          </cell>
          <cell r="C31">
            <v>0</v>
          </cell>
          <cell r="J31">
            <v>30083</v>
          </cell>
          <cell r="K31">
            <v>12542</v>
          </cell>
        </row>
        <row r="32">
          <cell r="B32">
            <v>23</v>
          </cell>
          <cell r="C32">
            <v>45</v>
          </cell>
          <cell r="J32">
            <v>365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20</v>
          </cell>
          <cell r="K33">
            <v>0</v>
          </cell>
        </row>
        <row r="34">
          <cell r="B34">
            <v>46</v>
          </cell>
          <cell r="C34">
            <v>77</v>
          </cell>
          <cell r="J34">
            <v>135</v>
          </cell>
          <cell r="K34">
            <v>0</v>
          </cell>
        </row>
        <row r="35">
          <cell r="B35">
            <v>19</v>
          </cell>
          <cell r="C35">
            <v>38</v>
          </cell>
          <cell r="L35">
            <v>0</v>
          </cell>
        </row>
        <row r="36">
          <cell r="B36">
            <v>25</v>
          </cell>
          <cell r="C36">
            <v>72</v>
          </cell>
          <cell r="L36">
            <v>140</v>
          </cell>
        </row>
        <row r="37">
          <cell r="B37">
            <v>0</v>
          </cell>
          <cell r="C37">
            <v>0</v>
          </cell>
          <cell r="L37">
            <v>0</v>
          </cell>
        </row>
        <row r="38">
          <cell r="B38">
            <v>61</v>
          </cell>
          <cell r="C38">
            <v>160</v>
          </cell>
          <cell r="L38">
            <v>0</v>
          </cell>
        </row>
        <row r="39">
          <cell r="B39">
            <v>195</v>
          </cell>
          <cell r="C39">
            <v>157</v>
          </cell>
          <cell r="L39">
            <v>0</v>
          </cell>
        </row>
        <row r="40">
          <cell r="B40">
            <v>262</v>
          </cell>
          <cell r="C40">
            <v>180</v>
          </cell>
          <cell r="L40">
            <v>0</v>
          </cell>
        </row>
        <row r="41">
          <cell r="B41">
            <v>309</v>
          </cell>
          <cell r="C41">
            <v>403</v>
          </cell>
          <cell r="L41">
            <v>0</v>
          </cell>
        </row>
        <row r="42">
          <cell r="B42">
            <v>33</v>
          </cell>
          <cell r="C42">
            <v>59</v>
          </cell>
          <cell r="L42">
            <v>0</v>
          </cell>
        </row>
        <row r="43">
          <cell r="B43">
            <v>47</v>
          </cell>
          <cell r="C43">
            <v>45</v>
          </cell>
          <cell r="L43">
            <v>112</v>
          </cell>
        </row>
        <row r="44">
          <cell r="B44">
            <v>0</v>
          </cell>
          <cell r="C44">
            <v>0</v>
          </cell>
        </row>
        <row r="45">
          <cell r="B45">
            <v>1094</v>
          </cell>
          <cell r="C45">
            <v>111</v>
          </cell>
        </row>
        <row r="46">
          <cell r="B46">
            <v>2</v>
          </cell>
          <cell r="C46">
            <v>1</v>
          </cell>
        </row>
        <row r="47">
          <cell r="B47">
            <v>36</v>
          </cell>
          <cell r="C47">
            <v>12</v>
          </cell>
          <cell r="L47">
            <v>1116</v>
          </cell>
        </row>
        <row r="48">
          <cell r="B48">
            <v>133</v>
          </cell>
          <cell r="C48">
            <v>233</v>
          </cell>
          <cell r="L48">
            <v>5</v>
          </cell>
        </row>
        <row r="49">
          <cell r="B49">
            <v>298</v>
          </cell>
          <cell r="C49">
            <v>0</v>
          </cell>
          <cell r="L49">
            <v>360</v>
          </cell>
        </row>
        <row r="50">
          <cell r="B50">
            <v>3400</v>
          </cell>
          <cell r="C50">
            <v>253</v>
          </cell>
          <cell r="L50">
            <v>0</v>
          </cell>
        </row>
        <row r="51">
          <cell r="L51">
            <v>198</v>
          </cell>
        </row>
        <row r="52">
          <cell r="D52">
            <v>10109</v>
          </cell>
          <cell r="L52">
            <v>7246</v>
          </cell>
        </row>
        <row r="53">
          <cell r="L53">
            <v>31</v>
          </cell>
        </row>
        <row r="54">
          <cell r="L54">
            <v>0</v>
          </cell>
        </row>
        <row r="55">
          <cell r="L55">
            <v>20</v>
          </cell>
        </row>
        <row r="56">
          <cell r="L56">
            <v>0</v>
          </cell>
        </row>
        <row r="57">
          <cell r="L57">
            <v>6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N66">
            <v>30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B69">
            <v>11</v>
          </cell>
          <cell r="C69">
            <v>11</v>
          </cell>
          <cell r="D69">
            <v>0</v>
          </cell>
          <cell r="E69">
            <v>0</v>
          </cell>
          <cell r="G69">
            <v>55</v>
          </cell>
          <cell r="H69">
            <v>12</v>
          </cell>
        </row>
        <row r="70">
          <cell r="B70">
            <v>46</v>
          </cell>
          <cell r="C70">
            <v>25</v>
          </cell>
          <cell r="D70">
            <v>0</v>
          </cell>
          <cell r="E70">
            <v>20</v>
          </cell>
          <cell r="G70">
            <v>368</v>
          </cell>
          <cell r="H70">
            <v>22</v>
          </cell>
        </row>
        <row r="71">
          <cell r="B71">
            <v>26</v>
          </cell>
          <cell r="C71">
            <v>21</v>
          </cell>
          <cell r="D71">
            <v>0</v>
          </cell>
          <cell r="E71">
            <v>5</v>
          </cell>
          <cell r="G71">
            <v>68</v>
          </cell>
          <cell r="H71">
            <v>9</v>
          </cell>
        </row>
        <row r="72">
          <cell r="B72">
            <v>20</v>
          </cell>
          <cell r="C72">
            <v>15</v>
          </cell>
          <cell r="D72">
            <v>0</v>
          </cell>
          <cell r="E72">
            <v>5</v>
          </cell>
          <cell r="G72">
            <v>85</v>
          </cell>
          <cell r="H72">
            <v>8</v>
          </cell>
        </row>
        <row r="73">
          <cell r="B73">
            <v>31</v>
          </cell>
          <cell r="C73">
            <v>25</v>
          </cell>
          <cell r="D73">
            <v>1</v>
          </cell>
          <cell r="E73">
            <v>5</v>
          </cell>
          <cell r="G73">
            <v>90</v>
          </cell>
          <cell r="H73">
            <v>16</v>
          </cell>
        </row>
        <row r="74">
          <cell r="B74">
            <v>17</v>
          </cell>
          <cell r="C74">
            <v>17</v>
          </cell>
          <cell r="D74">
            <v>0</v>
          </cell>
          <cell r="E74">
            <v>0</v>
          </cell>
          <cell r="G74">
            <v>30</v>
          </cell>
          <cell r="H74">
            <v>10</v>
          </cell>
        </row>
        <row r="75">
          <cell r="B75">
            <v>64</v>
          </cell>
          <cell r="C75">
            <v>45</v>
          </cell>
          <cell r="D75">
            <v>1</v>
          </cell>
          <cell r="E75">
            <v>18</v>
          </cell>
          <cell r="G75">
            <v>170</v>
          </cell>
          <cell r="H75">
            <v>13</v>
          </cell>
        </row>
        <row r="76">
          <cell r="B76">
            <v>143</v>
          </cell>
          <cell r="C76">
            <v>111</v>
          </cell>
          <cell r="D76">
            <v>0</v>
          </cell>
          <cell r="E76">
            <v>32</v>
          </cell>
          <cell r="G76">
            <v>415</v>
          </cell>
          <cell r="H76">
            <v>38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B79">
            <v>76</v>
          </cell>
          <cell r="C79">
            <v>60</v>
          </cell>
          <cell r="D79">
            <v>1</v>
          </cell>
          <cell r="E79">
            <v>15</v>
          </cell>
          <cell r="G79">
            <v>155</v>
          </cell>
          <cell r="H79">
            <v>13</v>
          </cell>
        </row>
        <row r="80">
          <cell r="B80">
            <v>83</v>
          </cell>
          <cell r="C80">
            <v>67</v>
          </cell>
          <cell r="D80">
            <v>1</v>
          </cell>
          <cell r="E80">
            <v>15</v>
          </cell>
          <cell r="G80">
            <v>234</v>
          </cell>
          <cell r="H80">
            <v>15</v>
          </cell>
        </row>
        <row r="81">
          <cell r="B81">
            <v>1</v>
          </cell>
          <cell r="C81">
            <v>33</v>
          </cell>
          <cell r="D81">
            <v>0</v>
          </cell>
          <cell r="E81">
            <v>3</v>
          </cell>
          <cell r="G81">
            <v>197</v>
          </cell>
          <cell r="H81">
            <v>9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</row>
        <row r="83">
          <cell r="B83">
            <v>10</v>
          </cell>
          <cell r="C83">
            <v>10</v>
          </cell>
          <cell r="D83">
            <v>0</v>
          </cell>
          <cell r="E83">
            <v>0</v>
          </cell>
          <cell r="G83">
            <v>25</v>
          </cell>
          <cell r="H83">
            <v>8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</row>
        <row r="98">
          <cell r="C98">
            <v>0</v>
          </cell>
          <cell r="D98">
            <v>0</v>
          </cell>
          <cell r="E98">
            <v>1</v>
          </cell>
          <cell r="F98">
            <v>2</v>
          </cell>
          <cell r="G98">
            <v>1</v>
          </cell>
          <cell r="H98">
            <v>2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"/>
  <sheetViews>
    <sheetView tabSelected="1" workbookViewId="0">
      <selection activeCell="M5" sqref="M5"/>
    </sheetView>
  </sheetViews>
  <sheetFormatPr baseColWidth="10" defaultColWidth="11.42578125" defaultRowHeight="15" x14ac:dyDescent="0.25"/>
  <cols>
    <col min="1" max="1" width="19.85546875" customWidth="1"/>
    <col min="2" max="2" width="12" customWidth="1"/>
    <col min="3" max="3" width="9.140625" customWidth="1"/>
    <col min="4" max="4" width="7.7109375" style="26" customWidth="1"/>
    <col min="5" max="5" width="6.28515625" customWidth="1"/>
    <col min="6" max="6" width="9.28515625" style="26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style="26" customWidth="1"/>
    <col min="13" max="13" width="4.85546875" customWidth="1"/>
    <col min="14" max="14" width="8.85546875" customWidth="1"/>
    <col min="15" max="15" width="10.140625" customWidth="1"/>
    <col min="17" max="17" width="12.28515625" customWidth="1"/>
    <col min="18" max="20" width="11.42578125" customWidth="1"/>
  </cols>
  <sheetData>
    <row r="1" spans="1:22" x14ac:dyDescent="0.25">
      <c r="A1" t="s">
        <v>0</v>
      </c>
      <c r="D1" s="82"/>
      <c r="E1" s="1"/>
      <c r="F1" s="82"/>
      <c r="G1" s="1"/>
      <c r="L1" s="2" t="s">
        <v>1</v>
      </c>
    </row>
    <row r="2" spans="1:22" x14ac:dyDescent="0.25">
      <c r="A2" t="s">
        <v>2</v>
      </c>
      <c r="D2" s="82"/>
      <c r="E2" s="1"/>
      <c r="F2" s="82"/>
      <c r="G2" s="1"/>
    </row>
    <row r="3" spans="1:22" ht="18" customHeight="1" x14ac:dyDescent="0.25">
      <c r="A3" s="21" t="s">
        <v>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28"/>
      <c r="O3" s="28"/>
      <c r="P3" s="28"/>
      <c r="Q3" s="28"/>
    </row>
    <row r="4" spans="1:22" ht="18" customHeight="1" x14ac:dyDescent="0.25">
      <c r="A4" s="27"/>
      <c r="B4" s="27"/>
      <c r="C4" s="27"/>
      <c r="D4" s="21" t="s">
        <v>190</v>
      </c>
      <c r="E4" s="18"/>
      <c r="F4" s="18"/>
      <c r="G4" s="18"/>
      <c r="H4" s="27"/>
      <c r="I4" s="27"/>
      <c r="J4" s="27"/>
      <c r="K4" s="27"/>
      <c r="L4" s="27"/>
      <c r="N4" s="3"/>
      <c r="O4" s="3"/>
      <c r="P4" s="3"/>
      <c r="Q4" s="3"/>
    </row>
    <row r="5" spans="1:22" ht="15.75" customHeight="1" x14ac:dyDescent="0.25">
      <c r="A5" s="22" t="s">
        <v>4</v>
      </c>
      <c r="B5" s="4" t="str">
        <f>'[1]67-A'!B14</f>
        <v>O</v>
      </c>
      <c r="C5" s="23" t="s">
        <v>5</v>
      </c>
      <c r="D5" s="23"/>
      <c r="E5" s="19" t="str">
        <f>'[1]67-A'!E14:G14</f>
        <v>DISTRITO_NACIONAL</v>
      </c>
      <c r="F5" s="19"/>
      <c r="G5" s="19"/>
      <c r="H5" s="24" t="s">
        <v>6</v>
      </c>
      <c r="I5" s="24"/>
      <c r="J5" s="20" t="str">
        <f>'[1]67-A'!J14:K14</f>
        <v>AREA IV</v>
      </c>
      <c r="K5" s="20"/>
      <c r="L5" s="5"/>
      <c r="M5" s="6"/>
      <c r="N5" s="16"/>
      <c r="O5" s="16"/>
      <c r="P5" s="16"/>
      <c r="Q5" s="16"/>
    </row>
    <row r="6" spans="1:22" ht="15.75" customHeight="1" x14ac:dyDescent="0.25">
      <c r="A6" s="22" t="s">
        <v>7</v>
      </c>
      <c r="B6" s="17" t="str">
        <f>'[1]67-A'!B15:D15</f>
        <v>HOSP. FRANCISCO MOSCOSO PUELLO</v>
      </c>
      <c r="C6" s="17"/>
      <c r="D6" s="17"/>
      <c r="E6" s="17"/>
      <c r="F6" s="22" t="s">
        <v>8</v>
      </c>
      <c r="G6" s="7" t="str">
        <f>'[1]67-A'!G15:I15</f>
        <v>00101A00002</v>
      </c>
      <c r="H6" s="8"/>
      <c r="I6" s="8"/>
      <c r="J6" s="25"/>
      <c r="K6" s="8"/>
      <c r="L6" s="5"/>
    </row>
    <row r="7" spans="1:22" ht="13.5" customHeight="1" x14ac:dyDescent="0.25">
      <c r="A7" s="22"/>
      <c r="B7" s="9"/>
      <c r="C7" s="9"/>
      <c r="E7" s="22" t="s">
        <v>9</v>
      </c>
      <c r="F7" s="10">
        <f>'[1]67-A'!B16</f>
        <v>2024</v>
      </c>
      <c r="G7" s="26"/>
      <c r="H7" s="11"/>
      <c r="I7" s="11"/>
      <c r="J7" s="25"/>
      <c r="K7" s="8"/>
      <c r="L7" s="5"/>
      <c r="M7" s="207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5" customHeight="1" x14ac:dyDescent="0.25">
      <c r="A8" s="188" t="s">
        <v>10</v>
      </c>
      <c r="B8" s="188"/>
      <c r="C8" s="188"/>
      <c r="D8" s="188"/>
      <c r="E8" s="12"/>
      <c r="F8" s="191" t="s">
        <v>11</v>
      </c>
      <c r="G8" s="191"/>
      <c r="H8" s="191"/>
      <c r="I8" s="191"/>
      <c r="J8" s="191"/>
      <c r="K8" s="192"/>
      <c r="L8" s="191"/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5.75" customHeight="1" x14ac:dyDescent="0.25">
      <c r="A9" s="183" t="s">
        <v>12</v>
      </c>
      <c r="B9" s="31" t="s">
        <v>13</v>
      </c>
      <c r="C9" s="30" t="s">
        <v>14</v>
      </c>
      <c r="D9" s="186" t="s">
        <v>15</v>
      </c>
      <c r="E9" s="29"/>
      <c r="F9" s="33" t="s">
        <v>16</v>
      </c>
      <c r="G9" s="33"/>
      <c r="H9" s="33"/>
      <c r="I9" s="33"/>
      <c r="J9" s="189" t="s">
        <v>17</v>
      </c>
      <c r="K9" s="190" t="s">
        <v>18</v>
      </c>
      <c r="L9" s="193" t="s">
        <v>19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5.75" customHeight="1" x14ac:dyDescent="0.25">
      <c r="A10" s="184"/>
      <c r="B10" s="36" t="s">
        <v>20</v>
      </c>
      <c r="C10" s="185" t="s">
        <v>21</v>
      </c>
      <c r="D10" s="187"/>
      <c r="E10" s="29"/>
      <c r="F10" s="33"/>
      <c r="G10" s="33"/>
      <c r="H10" s="33"/>
      <c r="I10" s="33"/>
      <c r="J10" s="35" t="s">
        <v>22</v>
      </c>
      <c r="K10" s="36" t="s">
        <v>23</v>
      </c>
      <c r="L10" s="193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s="13" customFormat="1" x14ac:dyDescent="0.25">
      <c r="A11" s="37" t="s">
        <v>24</v>
      </c>
      <c r="B11" s="38">
        <f>[1]Abril!B13+[1]Mayo!B13+[1]Junio!B13</f>
        <v>0</v>
      </c>
      <c r="C11" s="38">
        <f>[1]Abril!C13+[1]Mayo!C13+[1]Junio!C13</f>
        <v>0</v>
      </c>
      <c r="D11" s="180">
        <f>SUM(C11+B11)</f>
        <v>0</v>
      </c>
      <c r="E11" s="39"/>
      <c r="F11" s="41" t="s">
        <v>25</v>
      </c>
      <c r="G11" s="41"/>
      <c r="H11" s="41"/>
      <c r="I11" s="41"/>
      <c r="J11" s="38">
        <f>[1]Abril!J13+[1]Mayo!J13+[1]Junio!J13</f>
        <v>758</v>
      </c>
      <c r="K11" s="38">
        <f>[1]Abril!K13+[1]Mayo!K13+[1]Junio!K13</f>
        <v>0</v>
      </c>
      <c r="L11" s="194">
        <f>SUM(K11+J11)</f>
        <v>758</v>
      </c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x14ac:dyDescent="0.25">
      <c r="A12" s="42" t="s">
        <v>26</v>
      </c>
      <c r="B12" s="38">
        <f>[1]Abril!B14+[1]Mayo!B14+[1]Junio!B14</f>
        <v>1707</v>
      </c>
      <c r="C12" s="38">
        <f>[1]Abril!C14+[1]Mayo!C14+[1]Junio!C14</f>
        <v>2380</v>
      </c>
      <c r="D12" s="180">
        <f t="shared" ref="D12:D49" si="0">SUM(C12+B12)</f>
        <v>4087</v>
      </c>
      <c r="E12" s="29"/>
      <c r="F12" s="41" t="s">
        <v>27</v>
      </c>
      <c r="G12" s="41"/>
      <c r="H12" s="41"/>
      <c r="I12" s="41"/>
      <c r="J12" s="38">
        <f>[1]Abril!J14+[1]Mayo!J14+[1]Junio!J14</f>
        <v>6957</v>
      </c>
      <c r="K12" s="38">
        <f>[1]Abril!K14+[1]Mayo!K14+[1]Junio!K14</f>
        <v>0</v>
      </c>
      <c r="L12" s="194">
        <f t="shared" ref="L12:L31" si="1">SUM(K12+J12)</f>
        <v>6957</v>
      </c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x14ac:dyDescent="0.25">
      <c r="A13" s="42" t="s">
        <v>28</v>
      </c>
      <c r="B13" s="38">
        <f>[1]Abril!B15+[1]Mayo!B15+[1]Junio!B15</f>
        <v>58</v>
      </c>
      <c r="C13" s="38">
        <f>[1]Abril!C15+[1]Mayo!C15+[1]Junio!C15</f>
        <v>95</v>
      </c>
      <c r="D13" s="180">
        <f t="shared" si="0"/>
        <v>153</v>
      </c>
      <c r="E13" s="29"/>
      <c r="F13" s="41" t="s">
        <v>29</v>
      </c>
      <c r="G13" s="41"/>
      <c r="H13" s="41"/>
      <c r="I13" s="41"/>
      <c r="J13" s="38">
        <f>[1]Abril!J15+[1]Mayo!J15+[1]Junio!J15</f>
        <v>2973</v>
      </c>
      <c r="K13" s="38">
        <f>[1]Abril!K15+[1]Mayo!K15+[1]Junio!K15</f>
        <v>0</v>
      </c>
      <c r="L13" s="194">
        <f t="shared" si="1"/>
        <v>2973</v>
      </c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x14ac:dyDescent="0.25">
      <c r="A14" s="42" t="s">
        <v>30</v>
      </c>
      <c r="B14" s="38">
        <f>[1]Abril!B16+[1]Mayo!B16+[1]Junio!B16</f>
        <v>333</v>
      </c>
      <c r="C14" s="38">
        <f>[1]Abril!C16+[1]Mayo!C16+[1]Junio!C16</f>
        <v>919</v>
      </c>
      <c r="D14" s="180">
        <f t="shared" si="0"/>
        <v>1252</v>
      </c>
      <c r="E14" s="29"/>
      <c r="F14" s="41" t="s">
        <v>31</v>
      </c>
      <c r="G14" s="41"/>
      <c r="H14" s="41"/>
      <c r="I14" s="41"/>
      <c r="J14" s="38">
        <f>[1]Abril!J16+[1]Mayo!J16+[1]Junio!J16</f>
        <v>2799</v>
      </c>
      <c r="K14" s="38">
        <f>[1]Abril!K16+[1]Mayo!K16+[1]Junio!K16</f>
        <v>0</v>
      </c>
      <c r="L14" s="194">
        <f t="shared" si="1"/>
        <v>2799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x14ac:dyDescent="0.25">
      <c r="A15" s="42" t="s">
        <v>32</v>
      </c>
      <c r="B15" s="38">
        <f>[1]Abril!B17+[1]Mayo!B17+[1]Junio!B17</f>
        <v>489</v>
      </c>
      <c r="C15" s="38">
        <f>[1]Abril!C17+[1]Mayo!C17+[1]Junio!C17</f>
        <v>722</v>
      </c>
      <c r="D15" s="180">
        <f t="shared" si="0"/>
        <v>1211</v>
      </c>
      <c r="E15" s="29"/>
      <c r="F15" s="41" t="s">
        <v>33</v>
      </c>
      <c r="G15" s="41"/>
      <c r="H15" s="41"/>
      <c r="I15" s="41"/>
      <c r="J15" s="38">
        <f>[1]Abril!J17+[1]Mayo!J17+[1]Junio!J17</f>
        <v>0</v>
      </c>
      <c r="K15" s="38">
        <f>[1]Abril!K17+[1]Mayo!K17+[1]Junio!K17</f>
        <v>0</v>
      </c>
      <c r="L15" s="194">
        <f t="shared" si="1"/>
        <v>0</v>
      </c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spans="1:22" x14ac:dyDescent="0.25">
      <c r="A16" s="42" t="s">
        <v>34</v>
      </c>
      <c r="B16" s="38">
        <f>[1]Abril!B18+[1]Mayo!B18+[1]Junio!B18</f>
        <v>2742</v>
      </c>
      <c r="C16" s="38">
        <f>[1]Abril!C18+[1]Mayo!C18+[1]Junio!C18</f>
        <v>2289</v>
      </c>
      <c r="D16" s="180">
        <f t="shared" si="0"/>
        <v>5031</v>
      </c>
      <c r="E16" s="29"/>
      <c r="F16" s="195" t="s">
        <v>35</v>
      </c>
      <c r="G16" s="44"/>
      <c r="H16" s="44"/>
      <c r="I16" s="44"/>
      <c r="J16" s="38">
        <f>[1]Abril!J18+[1]Mayo!J18+[1]Junio!J18</f>
        <v>404</v>
      </c>
      <c r="K16" s="38">
        <f>[1]Abril!K18+[1]Mayo!K18+[1]Junio!K18</f>
        <v>0</v>
      </c>
      <c r="L16" s="194">
        <f t="shared" si="1"/>
        <v>404</v>
      </c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x14ac:dyDescent="0.25">
      <c r="A17" s="42" t="s">
        <v>36</v>
      </c>
      <c r="B17" s="38">
        <f>[1]Abril!B19+[1]Mayo!B19+[1]Junio!B19</f>
        <v>617</v>
      </c>
      <c r="C17" s="38">
        <f>[1]Abril!C19+[1]Mayo!C19+[1]Junio!C19</f>
        <v>850</v>
      </c>
      <c r="D17" s="180">
        <f t="shared" si="0"/>
        <v>1467</v>
      </c>
      <c r="E17" s="29"/>
      <c r="F17" s="195" t="s">
        <v>37</v>
      </c>
      <c r="G17" s="44"/>
      <c r="H17" s="44"/>
      <c r="I17" s="45"/>
      <c r="J17" s="38">
        <f>[1]Abril!J19+[1]Mayo!J19+[1]Junio!J19</f>
        <v>0</v>
      </c>
      <c r="K17" s="38">
        <f>[1]Abril!K19+[1]Mayo!K19+[1]Junio!K19</f>
        <v>0</v>
      </c>
      <c r="L17" s="194">
        <f t="shared" si="1"/>
        <v>0</v>
      </c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x14ac:dyDescent="0.25">
      <c r="A18" s="42" t="s">
        <v>38</v>
      </c>
      <c r="B18" s="38">
        <f>[1]Abril!B20+[1]Mayo!B20+[1]Junio!B20</f>
        <v>26</v>
      </c>
      <c r="C18" s="38">
        <f>[1]Abril!C20+[1]Mayo!C20+[1]Junio!C20</f>
        <v>33</v>
      </c>
      <c r="D18" s="180">
        <f t="shared" si="0"/>
        <v>59</v>
      </c>
      <c r="E18" s="29"/>
      <c r="F18" s="195" t="s">
        <v>39</v>
      </c>
      <c r="G18" s="44"/>
      <c r="H18" s="44"/>
      <c r="I18" s="45"/>
      <c r="J18" s="38">
        <f>[1]Abril!J20+[1]Mayo!J20+[1]Junio!J20</f>
        <v>0</v>
      </c>
      <c r="K18" s="38">
        <f>[1]Abril!K20+[1]Mayo!K20+[1]Junio!K20</f>
        <v>0</v>
      </c>
      <c r="L18" s="194">
        <f t="shared" si="1"/>
        <v>0</v>
      </c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x14ac:dyDescent="0.25">
      <c r="A19" s="42" t="s">
        <v>40</v>
      </c>
      <c r="B19" s="38">
        <f>[1]Abril!B21+[1]Mayo!B21+[1]Junio!B21</f>
        <v>254</v>
      </c>
      <c r="C19" s="38">
        <f>[1]Abril!C21+[1]Mayo!C21+[1]Junio!C21</f>
        <v>341</v>
      </c>
      <c r="D19" s="180">
        <f t="shared" si="0"/>
        <v>595</v>
      </c>
      <c r="E19" s="29"/>
      <c r="F19" s="195" t="s">
        <v>41</v>
      </c>
      <c r="G19" s="44"/>
      <c r="H19" s="44"/>
      <c r="I19" s="45"/>
      <c r="J19" s="38">
        <f>[1]Abril!J21+[1]Mayo!J21+[1]Junio!J21</f>
        <v>266</v>
      </c>
      <c r="K19" s="38">
        <f>[1]Abril!K21+[1]Mayo!K21+[1]Junio!K21</f>
        <v>0</v>
      </c>
      <c r="L19" s="194">
        <f t="shared" si="1"/>
        <v>266</v>
      </c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x14ac:dyDescent="0.25">
      <c r="A20" s="42" t="s">
        <v>42</v>
      </c>
      <c r="B20" s="38">
        <f>[1]Abril!B22+[1]Mayo!B22+[1]Junio!B22</f>
        <v>86</v>
      </c>
      <c r="C20" s="38">
        <f>[1]Abril!C22+[1]Mayo!C22+[1]Junio!C22</f>
        <v>248</v>
      </c>
      <c r="D20" s="180">
        <f t="shared" si="0"/>
        <v>334</v>
      </c>
      <c r="E20" s="29"/>
      <c r="F20" s="195" t="s">
        <v>43</v>
      </c>
      <c r="G20" s="44"/>
      <c r="H20" s="44"/>
      <c r="I20" s="45"/>
      <c r="J20" s="38">
        <f>[1]Abril!J22+[1]Mayo!J22+[1]Junio!J22</f>
        <v>2464</v>
      </c>
      <c r="K20" s="38">
        <f>[1]Abril!K22+[1]Mayo!K22+[1]Junio!K22</f>
        <v>0</v>
      </c>
      <c r="L20" s="194">
        <f t="shared" si="1"/>
        <v>2464</v>
      </c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x14ac:dyDescent="0.25">
      <c r="A21" s="42" t="s">
        <v>44</v>
      </c>
      <c r="B21" s="38">
        <f>[1]Abril!B23+[1]Mayo!B23+[1]Junio!B23</f>
        <v>325</v>
      </c>
      <c r="C21" s="38">
        <f>[1]Abril!C23+[1]Mayo!C23+[1]Junio!C23</f>
        <v>660</v>
      </c>
      <c r="D21" s="180">
        <f t="shared" si="0"/>
        <v>985</v>
      </c>
      <c r="E21" s="29"/>
      <c r="F21" s="195" t="s">
        <v>45</v>
      </c>
      <c r="G21" s="44"/>
      <c r="H21" s="44"/>
      <c r="I21" s="45"/>
      <c r="J21" s="38">
        <f>[1]Abril!J23+[1]Mayo!J23+[1]Junio!J23</f>
        <v>340</v>
      </c>
      <c r="K21" s="38">
        <f>[1]Abril!K23+[1]Mayo!K23+[1]Junio!K23</f>
        <v>0</v>
      </c>
      <c r="L21" s="194">
        <f t="shared" si="1"/>
        <v>340</v>
      </c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x14ac:dyDescent="0.25">
      <c r="A22" s="42" t="s">
        <v>46</v>
      </c>
      <c r="B22" s="38">
        <f>[1]Abril!B24+[1]Mayo!B24+[1]Junio!B24</f>
        <v>680</v>
      </c>
      <c r="C22" s="38">
        <f>[1]Abril!C24+[1]Mayo!C24+[1]Junio!C24</f>
        <v>707</v>
      </c>
      <c r="D22" s="180">
        <f t="shared" si="0"/>
        <v>1387</v>
      </c>
      <c r="E22" s="29"/>
      <c r="F22" s="195" t="s">
        <v>47</v>
      </c>
      <c r="G22" s="44"/>
      <c r="H22" s="44"/>
      <c r="I22" s="45"/>
      <c r="J22" s="38">
        <f>[1]Abril!J24+[1]Mayo!J24+[1]Junio!J24</f>
        <v>28</v>
      </c>
      <c r="K22" s="38">
        <f>[1]Abril!K24+[1]Mayo!K24+[1]Junio!K24</f>
        <v>0</v>
      </c>
      <c r="L22" s="194">
        <f t="shared" si="1"/>
        <v>28</v>
      </c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x14ac:dyDescent="0.25">
      <c r="A23" s="42" t="s">
        <v>48</v>
      </c>
      <c r="B23" s="38">
        <f>[1]Abril!B25+[1]Mayo!B25+[1]Junio!B25</f>
        <v>471</v>
      </c>
      <c r="C23" s="38">
        <f>[1]Abril!C25+[1]Mayo!C25+[1]Junio!C25</f>
        <v>1359</v>
      </c>
      <c r="D23" s="180">
        <f t="shared" si="0"/>
        <v>1830</v>
      </c>
      <c r="E23" s="29"/>
      <c r="F23" s="195" t="s">
        <v>49</v>
      </c>
      <c r="G23" s="44"/>
      <c r="H23" s="44"/>
      <c r="I23" s="45"/>
      <c r="J23" s="38">
        <f>[1]Abril!J25+[1]Mayo!J25+[1]Junio!J25</f>
        <v>133</v>
      </c>
      <c r="K23" s="38">
        <f>[1]Abril!K25+[1]Mayo!K25+[1]Junio!K25</f>
        <v>0</v>
      </c>
      <c r="L23" s="194">
        <f t="shared" si="1"/>
        <v>133</v>
      </c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x14ac:dyDescent="0.25">
      <c r="A24" s="42" t="s">
        <v>50</v>
      </c>
      <c r="B24" s="38">
        <f>[1]Abril!B26+[1]Mayo!B26+[1]Junio!B26</f>
        <v>394</v>
      </c>
      <c r="C24" s="38">
        <f>[1]Abril!C26+[1]Mayo!C26+[1]Junio!C26</f>
        <v>589</v>
      </c>
      <c r="D24" s="180">
        <f t="shared" si="0"/>
        <v>983</v>
      </c>
      <c r="E24" s="29"/>
      <c r="F24" s="195" t="s">
        <v>51</v>
      </c>
      <c r="G24" s="44"/>
      <c r="H24" s="44"/>
      <c r="I24" s="45"/>
      <c r="J24" s="38">
        <f>[1]Abril!J26+[1]Mayo!J26+[1]Junio!J26</f>
        <v>0</v>
      </c>
      <c r="K24" s="38">
        <f>[1]Abril!K26+[1]Mayo!K26+[1]Junio!K26</f>
        <v>0</v>
      </c>
      <c r="L24" s="194">
        <f t="shared" si="1"/>
        <v>0</v>
      </c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x14ac:dyDescent="0.25">
      <c r="A25" s="42" t="s">
        <v>52</v>
      </c>
      <c r="B25" s="38">
        <f>[1]Abril!B27+[1]Mayo!B27+[1]Junio!B27</f>
        <v>1865</v>
      </c>
      <c r="C25" s="38">
        <f>[1]Abril!C27+[1]Mayo!C27+[1]Junio!C27</f>
        <v>1119</v>
      </c>
      <c r="D25" s="180">
        <f t="shared" si="0"/>
        <v>2984</v>
      </c>
      <c r="E25" s="29"/>
      <c r="F25" s="195" t="s">
        <v>53</v>
      </c>
      <c r="G25" s="44"/>
      <c r="H25" s="44"/>
      <c r="I25" s="45"/>
      <c r="J25" s="38">
        <f>[1]Abril!J27+[1]Mayo!J27+[1]Junio!J27</f>
        <v>0</v>
      </c>
      <c r="K25" s="38">
        <f>[1]Abril!K27+[1]Mayo!K27+[1]Junio!K27</f>
        <v>0</v>
      </c>
      <c r="L25" s="194">
        <f t="shared" si="1"/>
        <v>0</v>
      </c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x14ac:dyDescent="0.25">
      <c r="A26" s="42" t="s">
        <v>54</v>
      </c>
      <c r="B26" s="38">
        <f>[1]Abril!B28+[1]Mayo!B28+[1]Junio!B28</f>
        <v>75</v>
      </c>
      <c r="C26" s="38">
        <f>[1]Abril!C28+[1]Mayo!C28+[1]Junio!C28</f>
        <v>79</v>
      </c>
      <c r="D26" s="180">
        <f t="shared" si="0"/>
        <v>154</v>
      </c>
      <c r="E26" s="29"/>
      <c r="F26" s="195" t="s">
        <v>55</v>
      </c>
      <c r="G26" s="44"/>
      <c r="H26" s="44"/>
      <c r="I26" s="45"/>
      <c r="J26" s="38">
        <f>[1]Abril!J28+[1]Mayo!J28+[1]Junio!J28</f>
        <v>13</v>
      </c>
      <c r="K26" s="38">
        <f>[1]Abril!K28+[1]Mayo!K28+[1]Junio!K28</f>
        <v>0</v>
      </c>
      <c r="L26" s="194">
        <f t="shared" si="1"/>
        <v>13</v>
      </c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x14ac:dyDescent="0.25">
      <c r="A27" s="42" t="s">
        <v>56</v>
      </c>
      <c r="B27" s="38">
        <f>[1]Abril!B29+[1]Mayo!B29+[1]Junio!B29</f>
        <v>532</v>
      </c>
      <c r="C27" s="38">
        <f>[1]Abril!C29+[1]Mayo!C29+[1]Junio!C29</f>
        <v>124</v>
      </c>
      <c r="D27" s="180">
        <f t="shared" si="0"/>
        <v>656</v>
      </c>
      <c r="E27" s="29"/>
      <c r="F27" s="195" t="s">
        <v>57</v>
      </c>
      <c r="G27" s="44"/>
      <c r="H27" s="44"/>
      <c r="I27" s="45"/>
      <c r="J27" s="46"/>
      <c r="K27" s="38">
        <f>[1]Abril!K29+[1]Mayo!K29+[1]Junio!K29</f>
        <v>785</v>
      </c>
      <c r="L27" s="194">
        <f t="shared" si="1"/>
        <v>785</v>
      </c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x14ac:dyDescent="0.25">
      <c r="A28" s="42" t="s">
        <v>58</v>
      </c>
      <c r="B28" s="38">
        <f>[1]Abril!B30+[1]Mayo!B30+[1]Junio!B30</f>
        <v>246</v>
      </c>
      <c r="C28" s="38">
        <f>[1]Abril!C30+[1]Mayo!C30+[1]Junio!C30</f>
        <v>883</v>
      </c>
      <c r="D28" s="180">
        <f t="shared" si="0"/>
        <v>1129</v>
      </c>
      <c r="E28" s="29"/>
      <c r="F28" s="41" t="s">
        <v>59</v>
      </c>
      <c r="G28" s="41"/>
      <c r="H28" s="41"/>
      <c r="I28" s="41"/>
      <c r="J28" s="38">
        <f>[1]Abril!J30+[1]Mayo!J30+[1]Junio!J30</f>
        <v>3180</v>
      </c>
      <c r="K28" s="38"/>
      <c r="L28" s="194">
        <f t="shared" si="1"/>
        <v>3180</v>
      </c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x14ac:dyDescent="0.25">
      <c r="A29" s="42" t="s">
        <v>60</v>
      </c>
      <c r="B29" s="38">
        <f>[1]Abril!B31+[1]Mayo!B31+[1]Junio!B31</f>
        <v>15</v>
      </c>
      <c r="C29" s="38">
        <f>[1]Abril!C31+[1]Mayo!C31+[1]Junio!C31</f>
        <v>65</v>
      </c>
      <c r="D29" s="180">
        <f t="shared" si="0"/>
        <v>80</v>
      </c>
      <c r="E29" s="29"/>
      <c r="F29" s="41" t="s">
        <v>61</v>
      </c>
      <c r="G29" s="41"/>
      <c r="H29" s="41"/>
      <c r="I29" s="41"/>
      <c r="J29" s="38">
        <f>[1]Abril!J31+[1]Mayo!J31+[1]Junio!J31</f>
        <v>111809</v>
      </c>
      <c r="K29" s="38">
        <f>[1]Abril!K31+[1]Mayo!K31+[1]Junio!K31</f>
        <v>38739</v>
      </c>
      <c r="L29" s="194">
        <f t="shared" si="1"/>
        <v>150548</v>
      </c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x14ac:dyDescent="0.25">
      <c r="A30" s="42" t="s">
        <v>62</v>
      </c>
      <c r="B30" s="38">
        <f>[1]Abril!B32+[1]Mayo!B32+[1]Junio!B32</f>
        <v>54</v>
      </c>
      <c r="C30" s="38">
        <f>[1]Abril!C32+[1]Mayo!C32+[1]Junio!C32</f>
        <v>118</v>
      </c>
      <c r="D30" s="180">
        <f t="shared" si="0"/>
        <v>172</v>
      </c>
      <c r="E30" s="29"/>
      <c r="F30" s="41" t="s">
        <v>63</v>
      </c>
      <c r="G30" s="41"/>
      <c r="H30" s="41"/>
      <c r="I30" s="41"/>
      <c r="J30" s="38">
        <f>[1]Abril!J32+[1]Mayo!J32+[1]Junio!J32</f>
        <v>1112</v>
      </c>
      <c r="K30" s="38">
        <f>[1]Abril!K32+[1]Mayo!K32+[1]Junio!K32</f>
        <v>0</v>
      </c>
      <c r="L30" s="194">
        <f t="shared" si="1"/>
        <v>1112</v>
      </c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s="14" customFormat="1" x14ac:dyDescent="0.25">
      <c r="A31" s="42" t="s">
        <v>64</v>
      </c>
      <c r="B31" s="38">
        <f>[1]Abril!B33+[1]Mayo!B33+[1]Junio!B33</f>
        <v>0</v>
      </c>
      <c r="C31" s="38">
        <f>[1]Abril!C33+[1]Mayo!C33+[1]Junio!C33</f>
        <v>0</v>
      </c>
      <c r="D31" s="180">
        <f t="shared" si="0"/>
        <v>0</v>
      </c>
      <c r="E31" s="47"/>
      <c r="F31" s="41" t="s">
        <v>65</v>
      </c>
      <c r="G31" s="41"/>
      <c r="H31" s="41"/>
      <c r="I31" s="41"/>
      <c r="J31" s="38">
        <f>[1]Abril!J33+[1]Mayo!J33+[1]Junio!J33</f>
        <v>53</v>
      </c>
      <c r="K31" s="38">
        <f>[1]Abril!K33+[1]Mayo!K33+[1]Junio!K33</f>
        <v>0</v>
      </c>
      <c r="L31" s="194">
        <f t="shared" si="1"/>
        <v>53</v>
      </c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s="14" customFormat="1" x14ac:dyDescent="0.25">
      <c r="A32" s="42" t="s">
        <v>66</v>
      </c>
      <c r="B32" s="38">
        <f>[1]Abril!B34+[1]Mayo!B34+[1]Junio!B34</f>
        <v>115</v>
      </c>
      <c r="C32" s="38">
        <f>[1]Abril!C34+[1]Mayo!C34+[1]Junio!C34</f>
        <v>266</v>
      </c>
      <c r="D32" s="180">
        <f t="shared" si="0"/>
        <v>381</v>
      </c>
      <c r="E32" s="47"/>
      <c r="F32" s="41" t="s">
        <v>67</v>
      </c>
      <c r="G32" s="41"/>
      <c r="H32" s="41"/>
      <c r="I32" s="41"/>
      <c r="J32" s="38">
        <f>[1]Abril!J34+[1]Mayo!J34+[1]Junio!J34</f>
        <v>765</v>
      </c>
      <c r="K32" s="38">
        <f>[1]Abril!K34+[1]Mayo!K34+[1]Junio!K34</f>
        <v>0</v>
      </c>
      <c r="L32" s="156">
        <f>K32+J32</f>
        <v>765</v>
      </c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x14ac:dyDescent="0.25">
      <c r="A33" s="42" t="s">
        <v>68</v>
      </c>
      <c r="B33" s="38">
        <f>[1]Abril!B35+[1]Mayo!B35+[1]Junio!B35</f>
        <v>67</v>
      </c>
      <c r="C33" s="38">
        <f>[1]Abril!C35+[1]Mayo!C35+[1]Junio!C35</f>
        <v>108</v>
      </c>
      <c r="D33" s="180">
        <f t="shared" si="0"/>
        <v>175</v>
      </c>
      <c r="E33" s="29"/>
      <c r="F33" s="200" t="s">
        <v>69</v>
      </c>
      <c r="G33" s="198"/>
      <c r="H33" s="198"/>
      <c r="I33" s="198"/>
      <c r="J33" s="199"/>
      <c r="K33" s="199"/>
      <c r="L33" s="196">
        <f>[1]Abril!L35+[1]Mayo!L35+[1]Junio!L35</f>
        <v>0</v>
      </c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x14ac:dyDescent="0.25">
      <c r="A34" s="42" t="s">
        <v>70</v>
      </c>
      <c r="B34" s="38">
        <f>[1]Abril!B36+[1]Mayo!B36+[1]Junio!B36</f>
        <v>49</v>
      </c>
      <c r="C34" s="38">
        <f>[1]Abril!C36+[1]Mayo!C36+[1]Junio!C36</f>
        <v>204</v>
      </c>
      <c r="D34" s="180">
        <f t="shared" si="0"/>
        <v>253</v>
      </c>
      <c r="E34" s="29"/>
      <c r="F34" s="201" t="s">
        <v>71</v>
      </c>
      <c r="G34" s="48"/>
      <c r="H34" s="48"/>
      <c r="I34" s="48"/>
      <c r="J34" s="48"/>
      <c r="K34" s="48"/>
      <c r="L34" s="196">
        <f>[1]Abril!L36+[1]Mayo!L36+[1]Junio!L36</f>
        <v>458</v>
      </c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x14ac:dyDescent="0.25">
      <c r="A35" s="42" t="s">
        <v>72</v>
      </c>
      <c r="B35" s="38">
        <f>[1]Abril!B37+[1]Mayo!B37+[1]Junio!B37</f>
        <v>0</v>
      </c>
      <c r="C35" s="38">
        <f>[1]Abril!C37+[1]Mayo!C37+[1]Junio!C37</f>
        <v>0</v>
      </c>
      <c r="D35" s="180">
        <f t="shared" si="0"/>
        <v>0</v>
      </c>
      <c r="E35" s="29"/>
      <c r="F35" s="201" t="s">
        <v>73</v>
      </c>
      <c r="G35" s="48"/>
      <c r="H35" s="48"/>
      <c r="I35" s="48"/>
      <c r="J35" s="48"/>
      <c r="K35" s="48"/>
      <c r="L35" s="196">
        <f>[1]Abril!L37+[1]Mayo!L37+[1]Junio!L37</f>
        <v>7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x14ac:dyDescent="0.25">
      <c r="A36" s="42" t="s">
        <v>74</v>
      </c>
      <c r="B36" s="38">
        <f>[1]Abril!B38+[1]Mayo!B38+[1]Junio!B38</f>
        <v>195</v>
      </c>
      <c r="C36" s="38">
        <f>[1]Abril!C38+[1]Mayo!C38+[1]Junio!C38</f>
        <v>521</v>
      </c>
      <c r="D36" s="180">
        <f t="shared" si="0"/>
        <v>716</v>
      </c>
      <c r="E36" s="29"/>
      <c r="F36" s="201" t="s">
        <v>75</v>
      </c>
      <c r="G36" s="48"/>
      <c r="H36" s="48"/>
      <c r="I36" s="48"/>
      <c r="J36" s="48"/>
      <c r="K36" s="48"/>
      <c r="L36" s="196">
        <f>[1]Abril!L38+[1]Mayo!L38+[1]Junio!L38</f>
        <v>0</v>
      </c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x14ac:dyDescent="0.25">
      <c r="A37" s="42" t="s">
        <v>76</v>
      </c>
      <c r="B37" s="38">
        <f>[1]Abril!B39+[1]Mayo!B39+[1]Junio!B39</f>
        <v>506</v>
      </c>
      <c r="C37" s="38">
        <f>[1]Abril!C39+[1]Mayo!C39+[1]Junio!C39</f>
        <v>532</v>
      </c>
      <c r="D37" s="180">
        <f t="shared" si="0"/>
        <v>1038</v>
      </c>
      <c r="E37" s="29"/>
      <c r="F37" s="201" t="s">
        <v>77</v>
      </c>
      <c r="G37" s="48"/>
      <c r="H37" s="48"/>
      <c r="I37" s="48"/>
      <c r="J37" s="48"/>
      <c r="K37" s="48"/>
      <c r="L37" s="197">
        <f>[1]Abril!L39+[1]Mayo!L39+[1]Junio!L39</f>
        <v>0</v>
      </c>
      <c r="M37" s="208"/>
      <c r="N37" s="208"/>
      <c r="O37" s="208"/>
      <c r="P37" s="208"/>
      <c r="Q37" s="208"/>
      <c r="R37" s="208"/>
      <c r="S37" s="208"/>
      <c r="T37" s="208"/>
      <c r="U37" s="208"/>
      <c r="V37" s="208"/>
    </row>
    <row r="38" spans="1:22" x14ac:dyDescent="0.25">
      <c r="A38" s="42" t="s">
        <v>78</v>
      </c>
      <c r="B38" s="38">
        <f>[1]Abril!B40+[1]Mayo!B40+[1]Junio!B40</f>
        <v>711</v>
      </c>
      <c r="C38" s="38">
        <f>[1]Abril!C40+[1]Mayo!C40+[1]Junio!C40</f>
        <v>640</v>
      </c>
      <c r="D38" s="180">
        <f t="shared" si="0"/>
        <v>1351</v>
      </c>
      <c r="E38" s="29"/>
      <c r="F38" s="202" t="s">
        <v>79</v>
      </c>
      <c r="G38" s="175"/>
      <c r="H38" s="175"/>
      <c r="I38" s="175"/>
      <c r="J38" s="175"/>
      <c r="K38" s="175"/>
      <c r="L38" s="203">
        <f>[1]Abril!L40+[1]Mayo!L40+[1]Junio!L40</f>
        <v>669</v>
      </c>
      <c r="M38" s="208"/>
      <c r="N38" s="208"/>
      <c r="O38" s="208"/>
      <c r="P38" s="208"/>
      <c r="Q38" s="208"/>
      <c r="R38" s="208"/>
      <c r="S38" s="208"/>
      <c r="T38" s="208"/>
      <c r="U38" s="208"/>
      <c r="V38" s="208"/>
    </row>
    <row r="39" spans="1:22" x14ac:dyDescent="0.25">
      <c r="A39" s="42" t="s">
        <v>80</v>
      </c>
      <c r="B39" s="38">
        <f>[1]Abril!B41+[1]Mayo!B41+[1]Junio!B41</f>
        <v>1858</v>
      </c>
      <c r="C39" s="38">
        <f>[1]Abril!C41+[1]Mayo!C41+[1]Junio!C41</f>
        <v>1403</v>
      </c>
      <c r="D39" s="180">
        <f t="shared" si="0"/>
        <v>3261</v>
      </c>
      <c r="E39" s="29"/>
      <c r="F39" s="201" t="s">
        <v>81</v>
      </c>
      <c r="G39" s="48"/>
      <c r="H39" s="48"/>
      <c r="I39" s="48"/>
      <c r="J39" s="48"/>
      <c r="K39" s="48"/>
      <c r="L39" s="165">
        <f>[1]Abril!L41+[1]Mayo!L41+[1]Junio!L41</f>
        <v>1</v>
      </c>
      <c r="M39" s="208"/>
      <c r="N39" s="208"/>
      <c r="O39" s="208"/>
      <c r="P39" s="208"/>
      <c r="Q39" s="208"/>
      <c r="R39" s="208"/>
      <c r="S39" s="208"/>
      <c r="T39" s="208"/>
      <c r="U39" s="208"/>
      <c r="V39" s="208"/>
    </row>
    <row r="40" spans="1:22" x14ac:dyDescent="0.25">
      <c r="A40" s="42" t="s">
        <v>82</v>
      </c>
      <c r="B40" s="38">
        <f>[1]Abril!B42+[1]Mayo!B42+[1]Junio!B42</f>
        <v>134</v>
      </c>
      <c r="C40" s="38">
        <f>[1]Abril!C42+[1]Mayo!C42+[1]Junio!C42</f>
        <v>146</v>
      </c>
      <c r="D40" s="180">
        <f t="shared" si="0"/>
        <v>280</v>
      </c>
      <c r="E40" s="29"/>
      <c r="F40" s="204" t="s">
        <v>83</v>
      </c>
      <c r="G40" s="205"/>
      <c r="H40" s="205"/>
      <c r="I40" s="205"/>
      <c r="J40" s="205"/>
      <c r="K40" s="205"/>
      <c r="L40" s="206">
        <f>[1]Abril!L42+[1]Mayo!L42+[1]Junio!L42</f>
        <v>0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</row>
    <row r="41" spans="1:22" ht="15.75" x14ac:dyDescent="0.25">
      <c r="A41" s="42" t="s">
        <v>84</v>
      </c>
      <c r="B41" s="38">
        <f>[1]Abril!B43+[1]Mayo!B43+[1]Junio!B43</f>
        <v>224</v>
      </c>
      <c r="C41" s="38">
        <f>[1]Abril!C43+[1]Mayo!C43+[1]Junio!C43</f>
        <v>131</v>
      </c>
      <c r="D41" s="180">
        <f t="shared" si="0"/>
        <v>355</v>
      </c>
      <c r="E41" s="49"/>
      <c r="F41" s="201" t="s">
        <v>85</v>
      </c>
      <c r="G41" s="48"/>
      <c r="H41" s="48"/>
      <c r="I41" s="48"/>
      <c r="J41" s="48"/>
      <c r="K41" s="48"/>
      <c r="L41" s="165">
        <f>[1]Abril!L43+[1]Mayo!L43+[1]Junio!L43</f>
        <v>278</v>
      </c>
      <c r="M41" s="208"/>
      <c r="N41" s="208"/>
      <c r="O41" s="208"/>
      <c r="P41" s="208"/>
      <c r="Q41" s="208"/>
      <c r="R41" s="208"/>
      <c r="S41" s="208"/>
      <c r="T41" s="208"/>
      <c r="U41" s="208"/>
      <c r="V41" s="208"/>
    </row>
    <row r="42" spans="1:22" ht="15.75" customHeight="1" x14ac:dyDescent="0.25">
      <c r="A42" s="42" t="s">
        <v>86</v>
      </c>
      <c r="B42" s="38">
        <f>[1]Abril!B44+[1]Mayo!B44+[1]Junio!B44</f>
        <v>0</v>
      </c>
      <c r="C42" s="38">
        <f>[1]Abril!C44+[1]Mayo!C44+[1]Junio!C44</f>
        <v>0</v>
      </c>
      <c r="D42" s="180">
        <f t="shared" si="0"/>
        <v>0</v>
      </c>
      <c r="E42" s="49"/>
      <c r="F42" s="32"/>
      <c r="G42" s="43"/>
      <c r="H42" s="43"/>
      <c r="I42" s="43"/>
      <c r="J42" s="43"/>
      <c r="K42" s="43"/>
      <c r="L42" s="32"/>
      <c r="M42" s="208"/>
      <c r="N42" s="208"/>
      <c r="O42" s="208"/>
      <c r="P42" s="208"/>
      <c r="Q42" s="208"/>
      <c r="R42" s="208"/>
      <c r="S42" s="208"/>
      <c r="T42" s="208"/>
      <c r="U42" s="208"/>
      <c r="V42" s="208"/>
    </row>
    <row r="43" spans="1:22" ht="18" customHeight="1" x14ac:dyDescent="0.3">
      <c r="A43" s="42" t="s">
        <v>87</v>
      </c>
      <c r="B43" s="38">
        <f>[1]Abril!B45+[1]Mayo!B45+[1]Junio!B45</f>
        <v>2216</v>
      </c>
      <c r="C43" s="38">
        <f>[1]Abril!C45+[1]Mayo!C45+[1]Junio!C45</f>
        <v>1380</v>
      </c>
      <c r="D43" s="180">
        <f t="shared" si="0"/>
        <v>3596</v>
      </c>
      <c r="E43" s="50"/>
      <c r="F43" s="86" t="s">
        <v>88</v>
      </c>
      <c r="G43" s="86"/>
      <c r="H43" s="86"/>
      <c r="I43" s="86"/>
      <c r="J43" s="32"/>
      <c r="K43" s="32"/>
      <c r="L43" s="32"/>
      <c r="M43" s="208"/>
      <c r="N43" s="208"/>
      <c r="O43" s="208"/>
      <c r="P43" s="208"/>
      <c r="Q43" s="208"/>
      <c r="R43" s="208"/>
      <c r="S43" s="208"/>
      <c r="T43" s="208"/>
      <c r="U43" s="208"/>
      <c r="V43" s="208"/>
    </row>
    <row r="44" spans="1:22" ht="16.5" x14ac:dyDescent="0.3">
      <c r="A44" s="42" t="s">
        <v>89</v>
      </c>
      <c r="B44" s="38">
        <f>[1]Abril!B46+[1]Mayo!B46+[1]Junio!B46</f>
        <v>4</v>
      </c>
      <c r="C44" s="38">
        <f>[1]Abril!C46+[1]Mayo!C46+[1]Junio!C46</f>
        <v>4</v>
      </c>
      <c r="D44" s="180">
        <f t="shared" si="0"/>
        <v>8</v>
      </c>
      <c r="E44" s="50" t="s">
        <v>90</v>
      </c>
      <c r="F44" s="227" t="s">
        <v>91</v>
      </c>
      <c r="G44" s="228"/>
      <c r="H44" s="220"/>
      <c r="I44" s="220"/>
      <c r="J44" s="220"/>
      <c r="K44" s="221"/>
      <c r="L44" s="164" t="s">
        <v>92</v>
      </c>
      <c r="M44" s="208"/>
      <c r="N44" s="208"/>
      <c r="O44" s="208"/>
      <c r="P44" s="208"/>
      <c r="Q44" s="208"/>
      <c r="R44" s="208"/>
      <c r="S44" s="208"/>
      <c r="T44" s="208"/>
      <c r="U44" s="208"/>
      <c r="V44" s="208"/>
    </row>
    <row r="45" spans="1:22" ht="16.5" customHeight="1" x14ac:dyDescent="0.25">
      <c r="A45" s="42" t="s">
        <v>93</v>
      </c>
      <c r="B45" s="38">
        <f>[1]Abril!B47+[1]Mayo!B47+[1]Junio!B47</f>
        <v>105</v>
      </c>
      <c r="C45" s="38">
        <f>[1]Abril!C47+[1]Mayo!C47+[1]Junio!C47</f>
        <v>76</v>
      </c>
      <c r="D45" s="180">
        <f t="shared" si="0"/>
        <v>181</v>
      </c>
      <c r="E45" s="29"/>
      <c r="F45" s="222" t="s">
        <v>94</v>
      </c>
      <c r="G45" s="223"/>
      <c r="H45" s="223"/>
      <c r="I45" s="223"/>
      <c r="J45" s="224"/>
      <c r="K45" s="167"/>
      <c r="L45" s="165">
        <f>[1]Abril!L47+[1]Mayo!L47+[1]Junio!L47</f>
        <v>3144</v>
      </c>
      <c r="M45" s="208"/>
      <c r="N45" s="208"/>
      <c r="O45" s="208"/>
      <c r="P45" s="208"/>
      <c r="Q45" s="208"/>
      <c r="R45" s="208"/>
      <c r="S45" s="208"/>
      <c r="T45" s="208"/>
      <c r="U45" s="208"/>
      <c r="V45" s="208"/>
    </row>
    <row r="46" spans="1:22" x14ac:dyDescent="0.25">
      <c r="A46" s="42" t="s">
        <v>95</v>
      </c>
      <c r="B46" s="38">
        <f>[1]Abril!B48+[1]Mayo!B48+[1]Junio!B48</f>
        <v>1843</v>
      </c>
      <c r="C46" s="38">
        <f>[1]Abril!C48+[1]Mayo!C48+[1]Junio!C48</f>
        <v>2544</v>
      </c>
      <c r="D46" s="180">
        <f t="shared" si="0"/>
        <v>4387</v>
      </c>
      <c r="E46" s="29"/>
      <c r="F46" s="222" t="s">
        <v>96</v>
      </c>
      <c r="G46" s="223"/>
      <c r="H46" s="223"/>
      <c r="I46" s="223"/>
      <c r="J46" s="224"/>
      <c r="K46" s="167"/>
      <c r="L46" s="166">
        <f>[1]Abril!L48+[1]Mayo!L48+[1]Junio!L48</f>
        <v>36</v>
      </c>
      <c r="M46" s="208"/>
      <c r="N46" s="208"/>
      <c r="O46" s="208"/>
      <c r="P46" s="208"/>
      <c r="Q46" s="208"/>
      <c r="R46" s="208"/>
      <c r="S46" s="208"/>
      <c r="T46" s="208"/>
      <c r="U46" s="208"/>
      <c r="V46" s="208"/>
    </row>
    <row r="47" spans="1:22" x14ac:dyDescent="0.25">
      <c r="A47" s="42" t="s">
        <v>97</v>
      </c>
      <c r="B47" s="38">
        <f>[1]Abril!B49+[1]Mayo!B49+[1]Junio!B49</f>
        <v>665</v>
      </c>
      <c r="C47" s="38">
        <f>[1]Abril!C49+[1]Mayo!C49+[1]Junio!C49</f>
        <v>123</v>
      </c>
      <c r="D47" s="180">
        <f t="shared" si="0"/>
        <v>788</v>
      </c>
      <c r="E47" s="29"/>
      <c r="F47" s="222" t="s">
        <v>98</v>
      </c>
      <c r="G47" s="223"/>
      <c r="H47" s="223"/>
      <c r="I47" s="223"/>
      <c r="J47" s="224"/>
      <c r="K47" s="167"/>
      <c r="L47" s="166">
        <f>[1]Abril!L49+[1]Mayo!L49+[1]Junio!L49</f>
        <v>1079</v>
      </c>
      <c r="M47" s="208"/>
      <c r="N47" s="208"/>
      <c r="O47" s="208"/>
      <c r="P47" s="208"/>
      <c r="Q47" s="208"/>
      <c r="R47" s="208"/>
      <c r="S47" s="208"/>
      <c r="T47" s="208"/>
      <c r="U47" s="208"/>
      <c r="V47" s="208"/>
    </row>
    <row r="48" spans="1:22" x14ac:dyDescent="0.25">
      <c r="A48" s="51" t="s">
        <v>99</v>
      </c>
      <c r="B48" s="170">
        <f>[1]Abril!B50+[1]Mayo!B50+[1]Junio!B50</f>
        <v>4530</v>
      </c>
      <c r="C48" s="170">
        <f>[1]Abril!C50+[1]Mayo!C50+[1]Junio!C50</f>
        <v>1308</v>
      </c>
      <c r="D48" s="181">
        <f t="shared" si="0"/>
        <v>5838</v>
      </c>
      <c r="E48" s="29"/>
      <c r="F48" s="222" t="s">
        <v>100</v>
      </c>
      <c r="G48" s="223"/>
      <c r="H48" s="223"/>
      <c r="I48" s="223"/>
      <c r="J48" s="224"/>
      <c r="K48" s="167"/>
      <c r="L48" s="166">
        <f>[1]Abril!L50+[1]Mayo!L50+[1]Junio!L50</f>
        <v>0</v>
      </c>
      <c r="M48" s="208"/>
      <c r="N48" s="208"/>
      <c r="O48" s="208"/>
      <c r="P48" s="208"/>
      <c r="Q48" s="208"/>
      <c r="R48" s="208"/>
      <c r="S48" s="208"/>
      <c r="T48" s="208"/>
      <c r="U48" s="208"/>
      <c r="V48" s="208"/>
    </row>
    <row r="49" spans="1:22" x14ac:dyDescent="0.25">
      <c r="A49" s="171" t="s">
        <v>101</v>
      </c>
      <c r="B49" s="172">
        <f>SUM(B11:B48)</f>
        <v>24191</v>
      </c>
      <c r="C49" s="172">
        <f>SUM(C11:C48)</f>
        <v>22966</v>
      </c>
      <c r="D49" s="182">
        <f t="shared" si="0"/>
        <v>47157</v>
      </c>
      <c r="E49" s="29"/>
      <c r="F49" s="222" t="s">
        <v>102</v>
      </c>
      <c r="G49" s="223"/>
      <c r="H49" s="223"/>
      <c r="I49" s="223"/>
      <c r="J49" s="224"/>
      <c r="K49" s="167"/>
      <c r="L49" s="166">
        <f>[1]Abril!L51+[1]Mayo!L51+[1]Junio!L51</f>
        <v>324</v>
      </c>
      <c r="M49" s="208"/>
      <c r="N49" s="208"/>
      <c r="O49" s="208"/>
      <c r="P49" s="208"/>
      <c r="Q49" s="208"/>
      <c r="R49" s="208"/>
      <c r="S49" s="208"/>
      <c r="T49" s="208"/>
      <c r="U49" s="208"/>
      <c r="V49" s="208"/>
    </row>
    <row r="50" spans="1:22" x14ac:dyDescent="0.25">
      <c r="A50" s="173" t="s">
        <v>103</v>
      </c>
      <c r="B50" s="218" t="s">
        <v>104</v>
      </c>
      <c r="C50" s="219"/>
      <c r="D50" s="38">
        <f>[1]Abril!D52+[1]Mayo!D52+[1]Junio!D52</f>
        <v>28493</v>
      </c>
      <c r="E50" s="29"/>
      <c r="F50" s="222" t="s">
        <v>105</v>
      </c>
      <c r="G50" s="223"/>
      <c r="H50" s="223"/>
      <c r="I50" s="223"/>
      <c r="J50" s="224"/>
      <c r="K50" s="167"/>
      <c r="L50" s="166">
        <f>[1]Abril!L52+[1]Mayo!L52+[1]Junio!L52</f>
        <v>20727</v>
      </c>
      <c r="M50" s="43"/>
      <c r="N50" s="43"/>
      <c r="O50" s="43"/>
      <c r="P50" s="43"/>
      <c r="Q50" s="43"/>
      <c r="R50" s="43"/>
      <c r="S50" s="43"/>
    </row>
    <row r="51" spans="1:22" x14ac:dyDescent="0.25">
      <c r="A51" s="174" t="s">
        <v>106</v>
      </c>
      <c r="B51" s="175"/>
      <c r="C51" s="176"/>
      <c r="D51" s="168">
        <f>SUM(D50+D49)</f>
        <v>75650</v>
      </c>
      <c r="E51" s="29"/>
      <c r="F51" s="222" t="s">
        <v>107</v>
      </c>
      <c r="G51" s="223"/>
      <c r="H51" s="223"/>
      <c r="I51" s="223"/>
      <c r="J51" s="224"/>
      <c r="K51" s="167"/>
      <c r="L51" s="166">
        <f>[1]Abril!L53+[1]Mayo!L53+[1]Junio!L53</f>
        <v>93</v>
      </c>
      <c r="M51" s="43"/>
      <c r="N51" s="43"/>
      <c r="O51" s="43"/>
      <c r="P51" s="43"/>
      <c r="Q51" s="43"/>
      <c r="R51" s="43"/>
      <c r="S51" s="43"/>
    </row>
    <row r="52" spans="1:22" x14ac:dyDescent="0.25">
      <c r="A52" s="177" t="s">
        <v>108</v>
      </c>
      <c r="B52" s="178"/>
      <c r="C52" s="179" t="s">
        <v>109</v>
      </c>
      <c r="D52" s="169"/>
      <c r="E52" s="29"/>
      <c r="F52" s="222" t="s">
        <v>110</v>
      </c>
      <c r="G52" s="223"/>
      <c r="H52" s="223"/>
      <c r="I52" s="223"/>
      <c r="J52" s="224"/>
      <c r="K52" s="167"/>
      <c r="L52" s="166">
        <f>[1]Abril!L54+[1]Mayo!L54+[1]Junio!L54</f>
        <v>0</v>
      </c>
      <c r="M52" s="43"/>
      <c r="N52" s="43"/>
      <c r="O52" s="43"/>
      <c r="P52" s="43"/>
      <c r="Q52" s="43"/>
      <c r="R52" s="43"/>
      <c r="S52" s="43"/>
    </row>
    <row r="53" spans="1:22" x14ac:dyDescent="0.25">
      <c r="A53" s="88"/>
      <c r="B53" s="88"/>
      <c r="C53" s="88"/>
      <c r="D53" s="88"/>
      <c r="E53" s="29"/>
      <c r="F53" s="222" t="s">
        <v>111</v>
      </c>
      <c r="G53" s="223"/>
      <c r="H53" s="223"/>
      <c r="I53" s="223"/>
      <c r="J53" s="224"/>
      <c r="K53" s="167"/>
      <c r="L53" s="166">
        <f>[1]Abril!L55+[1]Mayo!L55+[1]Junio!L55</f>
        <v>27</v>
      </c>
      <c r="M53" s="43"/>
      <c r="N53" s="43"/>
      <c r="O53" s="43"/>
      <c r="P53" s="43"/>
      <c r="Q53" s="43"/>
      <c r="R53" s="43"/>
      <c r="S53" s="43"/>
    </row>
    <row r="54" spans="1:22" ht="17.25" customHeight="1" x14ac:dyDescent="0.25">
      <c r="A54" s="88"/>
      <c r="B54" s="88"/>
      <c r="C54" s="88"/>
      <c r="D54" s="88"/>
      <c r="E54" s="29"/>
      <c r="F54" s="222" t="s">
        <v>112</v>
      </c>
      <c r="G54" s="223"/>
      <c r="H54" s="223"/>
      <c r="I54" s="223"/>
      <c r="J54" s="225"/>
      <c r="K54" s="226"/>
      <c r="L54" s="166">
        <f>[1]Abril!L56+[1]Mayo!L56+[1]Junio!L56</f>
        <v>0</v>
      </c>
      <c r="M54" s="43"/>
      <c r="N54" s="43"/>
      <c r="O54" s="43"/>
      <c r="P54" s="43"/>
      <c r="Q54" s="43"/>
      <c r="R54" s="43"/>
      <c r="S54" s="43"/>
    </row>
    <row r="55" spans="1:22" ht="15.75" customHeight="1" x14ac:dyDescent="0.25">
      <c r="A55" s="88"/>
      <c r="B55" s="88"/>
      <c r="C55" s="87"/>
      <c r="D55" s="88"/>
      <c r="E55" s="29"/>
      <c r="F55" s="222" t="s">
        <v>113</v>
      </c>
      <c r="G55" s="223"/>
      <c r="H55" s="223"/>
      <c r="I55" s="223"/>
      <c r="J55" s="225"/>
      <c r="K55" s="226"/>
      <c r="L55" s="166">
        <f>[1]Abril!L57+[1]Mayo!L57+[1]Junio!L57</f>
        <v>20</v>
      </c>
      <c r="M55" s="43"/>
      <c r="N55" s="43"/>
      <c r="O55" s="43"/>
      <c r="P55" s="43"/>
      <c r="Q55" s="43"/>
      <c r="R55" s="43"/>
      <c r="S55" s="43"/>
    </row>
    <row r="56" spans="1:22" ht="9.75" customHeight="1" x14ac:dyDescent="0.25">
      <c r="A56" s="90" t="s">
        <v>114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43"/>
    </row>
    <row r="57" spans="1:22" ht="4.5" customHeight="1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43"/>
    </row>
    <row r="58" spans="1:22" ht="3" customHeight="1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43"/>
    </row>
    <row r="59" spans="1:22" ht="10.5" customHeight="1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43"/>
    </row>
    <row r="60" spans="1:22" ht="2.25" customHeight="1" x14ac:dyDescent="0.25">
      <c r="A60" s="43"/>
      <c r="B60" s="43"/>
      <c r="C60" s="43"/>
      <c r="D60" s="32"/>
      <c r="E60" s="43"/>
      <c r="F60" s="32"/>
      <c r="G60" s="43"/>
      <c r="H60" s="43"/>
      <c r="I60" s="43"/>
      <c r="J60" s="43"/>
      <c r="K60" s="43"/>
      <c r="L60" s="32"/>
      <c r="M60" s="43"/>
      <c r="N60" s="43"/>
      <c r="O60" s="43"/>
      <c r="P60" s="43"/>
      <c r="Q60" s="43"/>
      <c r="R60" s="43"/>
      <c r="S60" s="43"/>
    </row>
    <row r="61" spans="1:22" ht="15.75" x14ac:dyDescent="0.25">
      <c r="A61" s="215" t="s">
        <v>115</v>
      </c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7"/>
      <c r="M61" s="52"/>
      <c r="N61" s="43"/>
      <c r="O61" s="53"/>
      <c r="P61" s="53"/>
      <c r="Q61" s="43"/>
      <c r="R61" s="43"/>
      <c r="S61" s="43"/>
    </row>
    <row r="62" spans="1:22" ht="14.25" customHeight="1" x14ac:dyDescent="0.25">
      <c r="A62" s="145" t="s">
        <v>12</v>
      </c>
      <c r="B62" s="147" t="s">
        <v>116</v>
      </c>
      <c r="C62" s="161"/>
      <c r="D62" s="162" t="s">
        <v>117</v>
      </c>
      <c r="E62" s="213"/>
      <c r="F62" s="214"/>
      <c r="G62" s="154" t="s">
        <v>118</v>
      </c>
      <c r="H62" s="147" t="s">
        <v>119</v>
      </c>
      <c r="I62" s="154" t="s">
        <v>120</v>
      </c>
      <c r="J62" s="154" t="s">
        <v>121</v>
      </c>
      <c r="K62" s="154" t="s">
        <v>122</v>
      </c>
      <c r="L62" s="210" t="s">
        <v>123</v>
      </c>
      <c r="M62" s="43"/>
      <c r="N62" s="43"/>
      <c r="O62" s="43"/>
      <c r="P62" s="43"/>
      <c r="Q62" s="43"/>
      <c r="R62" s="43"/>
      <c r="S62" s="43"/>
    </row>
    <row r="63" spans="1:22" ht="28.5" customHeight="1" x14ac:dyDescent="0.25">
      <c r="A63" s="146"/>
      <c r="B63" s="148"/>
      <c r="C63" s="159" t="s">
        <v>124</v>
      </c>
      <c r="D63" s="160" t="s">
        <v>125</v>
      </c>
      <c r="E63" s="160" t="s">
        <v>126</v>
      </c>
      <c r="F63" s="163" t="s">
        <v>127</v>
      </c>
      <c r="G63" s="212"/>
      <c r="H63" s="148"/>
      <c r="I63" s="212"/>
      <c r="J63" s="212"/>
      <c r="K63" s="212"/>
      <c r="L63" s="211"/>
      <c r="M63" s="43"/>
      <c r="N63" s="43" t="s">
        <v>128</v>
      </c>
      <c r="O63" s="43"/>
      <c r="P63" s="43"/>
      <c r="Q63" s="43"/>
      <c r="R63" s="43"/>
      <c r="S63" s="43" t="s">
        <v>129</v>
      </c>
      <c r="T63">
        <f>COUNTIF(T64:T75,"&gt;0")</f>
        <v>3</v>
      </c>
    </row>
    <row r="64" spans="1:22" x14ac:dyDescent="0.25">
      <c r="A64" s="54" t="s">
        <v>130</v>
      </c>
      <c r="B64" s="55">
        <f>[1]Abril!B66+[1]Mayo!B66+[1]Junio!B66</f>
        <v>0</v>
      </c>
      <c r="C64" s="155">
        <f>[1]Abril!C66+[1]Mayo!C66+[1]Junio!C66</f>
        <v>0</v>
      </c>
      <c r="D64" s="155">
        <f>[1]Abril!D66+[1]Mayo!D66+[1]Junio!D66</f>
        <v>0</v>
      </c>
      <c r="E64" s="156">
        <f>[1]Abril!E66+[1]Mayo!E66+[1]Junio!E66</f>
        <v>0</v>
      </c>
      <c r="F64" s="157">
        <f>E64+D64+C64</f>
        <v>0</v>
      </c>
      <c r="G64" s="56">
        <f>[1]Abril!G66+[1]Mayo!G66+[1]Junio!G66</f>
        <v>0</v>
      </c>
      <c r="H64" s="56">
        <f>IFERROR(([1]Abril!H66+[1]Mayo!H66+[1]Junio!H66) / $T$63,0)</f>
        <v>0</v>
      </c>
      <c r="I64" s="56">
        <f>SUM(H64*$N$64)</f>
        <v>0</v>
      </c>
      <c r="J64" s="57">
        <f>IFERROR(SUM(G64/(I64))*100,0)</f>
        <v>0</v>
      </c>
      <c r="K64" s="58">
        <f>IFERROR(SUM(G64/F64),0)</f>
        <v>0</v>
      </c>
      <c r="L64" s="158">
        <f>IFERROR(([1]Abril!L66+[1]Mayo!L66+[1]Junio!L66) / $T$63,0)</f>
        <v>0</v>
      </c>
      <c r="M64" s="43"/>
      <c r="N64" s="59">
        <f>SUM(T64:T75)</f>
        <v>91</v>
      </c>
      <c r="O64" s="59"/>
      <c r="P64" s="59"/>
      <c r="Q64" s="59"/>
      <c r="R64" s="59"/>
      <c r="S64" s="59"/>
      <c r="T64" s="15"/>
    </row>
    <row r="65" spans="1:20" x14ac:dyDescent="0.25">
      <c r="A65" s="54" t="s">
        <v>131</v>
      </c>
      <c r="B65" s="60">
        <f>[1]Abril!B67+[1]Mayo!B67+[1]Junio!B67</f>
        <v>0</v>
      </c>
      <c r="C65" s="155">
        <f>[1]Abril!C67+[1]Mayo!C67+[1]Junio!C67</f>
        <v>0</v>
      </c>
      <c r="D65" s="155">
        <f>[1]Abril!D67+[1]Mayo!D67+[1]Junio!D67</f>
        <v>0</v>
      </c>
      <c r="E65" s="156">
        <f>[1]Abril!E67+[1]Mayo!E67+[1]Junio!E67</f>
        <v>0</v>
      </c>
      <c r="F65" s="157">
        <f t="shared" ref="F65:F83" si="2">E65+D65+C65</f>
        <v>0</v>
      </c>
      <c r="G65" s="56">
        <f>[1]Abril!G67+[1]Mayo!G67+[1]Junio!G67</f>
        <v>0</v>
      </c>
      <c r="H65" s="56">
        <f>IFERROR(([1]Abril!H67+[1]Mayo!H67+[1]Junio!H67) / $T$63,0)</f>
        <v>0</v>
      </c>
      <c r="I65" s="56">
        <f t="shared" ref="I65:I83" si="3">SUM(H65*$N$64)</f>
        <v>0</v>
      </c>
      <c r="J65" s="57">
        <f t="shared" ref="J65:J83" si="4">IFERROR(SUM(G65/(I65))*100,0)</f>
        <v>0</v>
      </c>
      <c r="K65" s="58">
        <f t="shared" ref="K65:K84" si="5">IFERROR(SUM(G65/F65),0)</f>
        <v>0</v>
      </c>
      <c r="L65" s="158">
        <f>IFERROR(([1]Abril!L67+[1]Mayo!L67+[1]Junio!L67) / $T$63,0)</f>
        <v>0</v>
      </c>
      <c r="M65" s="43"/>
      <c r="N65" s="62" t="s">
        <v>191</v>
      </c>
      <c r="O65" s="62"/>
      <c r="P65" s="62"/>
      <c r="Q65" s="63" t="s">
        <v>192</v>
      </c>
      <c r="R65" s="63"/>
      <c r="S65" s="63"/>
      <c r="T65" s="15"/>
    </row>
    <row r="66" spans="1:20" x14ac:dyDescent="0.25">
      <c r="A66" s="61" t="s">
        <v>132</v>
      </c>
      <c r="B66" s="60">
        <f>[1]Abril!B68+[1]Mayo!B68+[1]Junio!B68</f>
        <v>0</v>
      </c>
      <c r="C66" s="155">
        <f>[1]Abril!C68+[1]Mayo!C68+[1]Junio!C68</f>
        <v>0</v>
      </c>
      <c r="D66" s="155">
        <f>[1]Abril!D68+[1]Mayo!D68+[1]Junio!D68</f>
        <v>0</v>
      </c>
      <c r="E66" s="156">
        <f>[1]Abril!E68+[1]Mayo!E68+[1]Junio!E68</f>
        <v>0</v>
      </c>
      <c r="F66" s="157">
        <f t="shared" si="2"/>
        <v>0</v>
      </c>
      <c r="G66" s="56">
        <f>[1]Abril!G68+[1]Mayo!G68+[1]Junio!G68</f>
        <v>0</v>
      </c>
      <c r="H66" s="56">
        <f>IFERROR(([1]Abril!H68+[1]Mayo!H68+[1]Junio!H68) / $T$63,0)</f>
        <v>0</v>
      </c>
      <c r="I66" s="56">
        <f t="shared" si="3"/>
        <v>0</v>
      </c>
      <c r="J66" s="57">
        <f t="shared" si="4"/>
        <v>0</v>
      </c>
      <c r="K66" s="58">
        <f t="shared" si="5"/>
        <v>0</v>
      </c>
      <c r="L66" s="158">
        <f>IFERROR(([1]Abril!L68+[1]Mayo!L68+[1]Junio!L68) / $T$63,0)</f>
        <v>0</v>
      </c>
      <c r="M66" s="43"/>
      <c r="N66" s="62"/>
      <c r="O66" s="62"/>
      <c r="P66" s="62"/>
      <c r="Q66" s="63"/>
      <c r="R66" s="63"/>
      <c r="S66" s="63"/>
      <c r="T66" s="15"/>
    </row>
    <row r="67" spans="1:20" x14ac:dyDescent="0.25">
      <c r="A67" s="54" t="s">
        <v>133</v>
      </c>
      <c r="B67" s="60">
        <f>[1]Abril!B69+[1]Mayo!B69+[1]Junio!B69</f>
        <v>39</v>
      </c>
      <c r="C67" s="155">
        <f>[1]Abril!C69+[1]Mayo!C69+[1]Junio!C69</f>
        <v>27</v>
      </c>
      <c r="D67" s="155">
        <f>[1]Abril!D69+[1]Mayo!D69+[1]Junio!D69</f>
        <v>0</v>
      </c>
      <c r="E67" s="156">
        <f>[1]Abril!E69+[1]Mayo!E69+[1]Junio!E69</f>
        <v>0</v>
      </c>
      <c r="F67" s="157">
        <f t="shared" si="2"/>
        <v>27</v>
      </c>
      <c r="G67" s="56">
        <f>[1]Abril!G69+[1]Mayo!G69+[1]Junio!G69</f>
        <v>104</v>
      </c>
      <c r="H67" s="56">
        <f>IFERROR(([1]Abril!H69+[1]Mayo!H69+[1]Junio!H69) / $T$63,0)</f>
        <v>13.666666666666666</v>
      </c>
      <c r="I67" s="56">
        <f t="shared" si="3"/>
        <v>1243.6666666666665</v>
      </c>
      <c r="J67" s="57">
        <f t="shared" si="4"/>
        <v>8.3623693379790947</v>
      </c>
      <c r="K67" s="58">
        <f t="shared" si="5"/>
        <v>3.8518518518518516</v>
      </c>
      <c r="L67" s="158">
        <f>IFERROR(([1]Abril!L69+[1]Mayo!L69+[1]Junio!L69) / $T$63,0)</f>
        <v>0</v>
      </c>
      <c r="M67" s="43"/>
      <c r="N67" s="62"/>
      <c r="O67" s="62"/>
      <c r="P67" s="62"/>
      <c r="Q67" s="63"/>
      <c r="R67" s="63"/>
      <c r="S67" s="63"/>
      <c r="T67" s="15">
        <f>[1]Abril!$N$66</f>
        <v>30</v>
      </c>
    </row>
    <row r="68" spans="1:20" x14ac:dyDescent="0.25">
      <c r="A68" s="54" t="s">
        <v>134</v>
      </c>
      <c r="B68" s="60">
        <f>[1]Abril!B70+[1]Mayo!B70+[1]Junio!B70</f>
        <v>493</v>
      </c>
      <c r="C68" s="155">
        <f>[1]Abril!C70+[1]Mayo!C70+[1]Junio!C70</f>
        <v>202</v>
      </c>
      <c r="D68" s="155">
        <f>[1]Abril!D70+[1]Mayo!D70+[1]Junio!D70</f>
        <v>60</v>
      </c>
      <c r="E68" s="156">
        <f>[1]Abril!E70+[1]Mayo!E70+[1]Junio!E70</f>
        <v>118</v>
      </c>
      <c r="F68" s="157">
        <f t="shared" si="2"/>
        <v>380</v>
      </c>
      <c r="G68" s="56">
        <f>[1]Abril!G70+[1]Mayo!G70+[1]Junio!G70</f>
        <v>2364</v>
      </c>
      <c r="H68" s="56">
        <f>IFERROR(([1]Abril!H70+[1]Mayo!H70+[1]Junio!H70) / $T$63,0)</f>
        <v>21.666666666666668</v>
      </c>
      <c r="I68" s="56">
        <f t="shared" si="3"/>
        <v>1971.6666666666667</v>
      </c>
      <c r="J68" s="57">
        <f t="shared" si="4"/>
        <v>119.89856297548604</v>
      </c>
      <c r="K68" s="58">
        <f t="shared" si="5"/>
        <v>6.2210526315789476</v>
      </c>
      <c r="L68" s="158">
        <f>IFERROR(([1]Abril!L70+[1]Mayo!L70+[1]Junio!L70) / $T$63,0)</f>
        <v>0</v>
      </c>
      <c r="M68" s="43"/>
      <c r="N68" s="62"/>
      <c r="O68" s="62"/>
      <c r="P68" s="62"/>
      <c r="Q68" s="63"/>
      <c r="R68" s="63"/>
      <c r="S68" s="63"/>
      <c r="T68" s="15">
        <f>[1]Mayo!$N$66</f>
        <v>31</v>
      </c>
    </row>
    <row r="69" spans="1:20" x14ac:dyDescent="0.25">
      <c r="A69" s="54" t="s">
        <v>135</v>
      </c>
      <c r="B69" s="60">
        <f>[1]Abril!B71+[1]Mayo!B71+[1]Junio!B71</f>
        <v>27</v>
      </c>
      <c r="C69" s="155">
        <f>[1]Abril!C71+[1]Mayo!C71+[1]Junio!C71</f>
        <v>22</v>
      </c>
      <c r="D69" s="155">
        <f>[1]Abril!D71+[1]Mayo!D71+[1]Junio!D71</f>
        <v>0</v>
      </c>
      <c r="E69" s="156">
        <f>[1]Abril!E71+[1]Mayo!E71+[1]Junio!E71</f>
        <v>5</v>
      </c>
      <c r="F69" s="157">
        <f t="shared" si="2"/>
        <v>27</v>
      </c>
      <c r="G69" s="56">
        <f>[1]Abril!G71+[1]Mayo!G71+[1]Junio!G71</f>
        <v>83</v>
      </c>
      <c r="H69" s="56">
        <f>IFERROR(([1]Abril!H71+[1]Mayo!H71+[1]Junio!H71) / $T$63,0)</f>
        <v>6.666666666666667</v>
      </c>
      <c r="I69" s="56">
        <f t="shared" si="3"/>
        <v>606.66666666666674</v>
      </c>
      <c r="J69" s="57">
        <f t="shared" si="4"/>
        <v>13.681318681318681</v>
      </c>
      <c r="K69" s="58">
        <f t="shared" si="5"/>
        <v>3.074074074074074</v>
      </c>
      <c r="L69" s="158">
        <f>IFERROR(([1]Abril!L71+[1]Mayo!L71+[1]Junio!L71) / $T$63,0)</f>
        <v>0</v>
      </c>
      <c r="M69" s="43"/>
      <c r="N69" s="143"/>
      <c r="O69" s="144"/>
      <c r="P69" s="143"/>
      <c r="Q69" s="143"/>
      <c r="R69" s="143"/>
      <c r="S69" s="143"/>
      <c r="T69" s="15">
        <f>[1]Junio!$N$66</f>
        <v>30</v>
      </c>
    </row>
    <row r="70" spans="1:20" x14ac:dyDescent="0.25">
      <c r="A70" s="54" t="s">
        <v>136</v>
      </c>
      <c r="B70" s="60">
        <f>[1]Abril!B72+[1]Mayo!B72+[1]Junio!B72</f>
        <v>20</v>
      </c>
      <c r="C70" s="155">
        <f>[1]Abril!C72+[1]Mayo!C72+[1]Junio!C72</f>
        <v>15</v>
      </c>
      <c r="D70" s="155">
        <f>[1]Abril!D72+[1]Mayo!D72+[1]Junio!D72</f>
        <v>0</v>
      </c>
      <c r="E70" s="156">
        <f>[1]Abril!E72+[1]Mayo!E72+[1]Junio!E72</f>
        <v>5</v>
      </c>
      <c r="F70" s="157">
        <f t="shared" si="2"/>
        <v>20</v>
      </c>
      <c r="G70" s="56">
        <f>[1]Abril!G72+[1]Mayo!G72+[1]Junio!G72</f>
        <v>85</v>
      </c>
      <c r="H70" s="56">
        <f>IFERROR(([1]Abril!H72+[1]Mayo!H72+[1]Junio!H72) / $T$63,0)</f>
        <v>2.6666666666666665</v>
      </c>
      <c r="I70" s="56">
        <f t="shared" si="3"/>
        <v>242.66666666666666</v>
      </c>
      <c r="J70" s="57">
        <f t="shared" si="4"/>
        <v>35.027472527472533</v>
      </c>
      <c r="K70" s="58">
        <f t="shared" si="5"/>
        <v>4.25</v>
      </c>
      <c r="L70" s="158">
        <f>IFERROR(([1]Abril!L72+[1]Mayo!L72+[1]Junio!L72) / $T$63,0)</f>
        <v>0</v>
      </c>
      <c r="M70" s="43"/>
      <c r="N70" s="63" t="s">
        <v>193</v>
      </c>
      <c r="O70" s="63"/>
      <c r="P70" s="63"/>
      <c r="Q70" s="63" t="s">
        <v>137</v>
      </c>
      <c r="R70" s="63"/>
      <c r="S70" s="63"/>
      <c r="T70" s="15"/>
    </row>
    <row r="71" spans="1:20" x14ac:dyDescent="0.25">
      <c r="A71" s="54" t="s">
        <v>138</v>
      </c>
      <c r="B71" s="60">
        <f>[1]Abril!B73+[1]Mayo!B73+[1]Junio!B73</f>
        <v>83</v>
      </c>
      <c r="C71" s="155">
        <f>[1]Abril!C73+[1]Mayo!C73+[1]Junio!C73</f>
        <v>59</v>
      </c>
      <c r="D71" s="155">
        <f>[1]Abril!D73+[1]Mayo!D73+[1]Junio!D73</f>
        <v>2</v>
      </c>
      <c r="E71" s="156">
        <f>[1]Abril!E73+[1]Mayo!E73+[1]Junio!E73</f>
        <v>11</v>
      </c>
      <c r="F71" s="157">
        <f t="shared" si="2"/>
        <v>72</v>
      </c>
      <c r="G71" s="56">
        <f>[1]Abril!G73+[1]Mayo!G73+[1]Junio!G73</f>
        <v>292</v>
      </c>
      <c r="H71" s="56">
        <f>IFERROR(([1]Abril!H73+[1]Mayo!H73+[1]Junio!H73) / $T$63,0)</f>
        <v>15.333333333333334</v>
      </c>
      <c r="I71" s="56">
        <f t="shared" si="3"/>
        <v>1395.3333333333335</v>
      </c>
      <c r="J71" s="57">
        <f t="shared" si="4"/>
        <v>20.92689918776875</v>
      </c>
      <c r="K71" s="58">
        <f t="shared" si="5"/>
        <v>4.0555555555555554</v>
      </c>
      <c r="L71" s="158">
        <f>IFERROR(([1]Abril!L73+[1]Mayo!L73+[1]Junio!L73) / $T$63,0)</f>
        <v>0</v>
      </c>
      <c r="M71" s="43"/>
      <c r="N71" s="63"/>
      <c r="O71" s="63"/>
      <c r="P71" s="63"/>
      <c r="Q71" s="63"/>
      <c r="R71" s="63"/>
      <c r="S71" s="63"/>
    </row>
    <row r="72" spans="1:20" x14ac:dyDescent="0.25">
      <c r="A72" s="54" t="s">
        <v>139</v>
      </c>
      <c r="B72" s="60">
        <f>[1]Abril!B74+[1]Mayo!B74+[1]Junio!B74</f>
        <v>17</v>
      </c>
      <c r="C72" s="155">
        <f>[1]Abril!C74+[1]Mayo!C74+[1]Junio!C74</f>
        <v>17</v>
      </c>
      <c r="D72" s="155">
        <f>[1]Abril!D74+[1]Mayo!D74+[1]Junio!D74</f>
        <v>0</v>
      </c>
      <c r="E72" s="156">
        <f>[1]Abril!E74+[1]Mayo!E74+[1]Junio!E74</f>
        <v>0</v>
      </c>
      <c r="F72" s="157">
        <f t="shared" si="2"/>
        <v>17</v>
      </c>
      <c r="G72" s="56">
        <f>[1]Abril!G74+[1]Mayo!G74+[1]Junio!G74</f>
        <v>30</v>
      </c>
      <c r="H72" s="56">
        <f>IFERROR(([1]Abril!H74+[1]Mayo!H74+[1]Junio!H74) / $T$63,0)</f>
        <v>6.666666666666667</v>
      </c>
      <c r="I72" s="56">
        <f t="shared" si="3"/>
        <v>606.66666666666674</v>
      </c>
      <c r="J72" s="57">
        <f t="shared" si="4"/>
        <v>4.9450549450549444</v>
      </c>
      <c r="K72" s="58">
        <f t="shared" si="5"/>
        <v>1.7647058823529411</v>
      </c>
      <c r="L72" s="158">
        <f>IFERROR(([1]Abril!L74+[1]Mayo!L74+[1]Junio!L74) / $T$63,0)</f>
        <v>0</v>
      </c>
      <c r="M72" s="43"/>
      <c r="N72" s="63"/>
      <c r="O72" s="63"/>
      <c r="P72" s="63"/>
      <c r="Q72" s="63"/>
      <c r="R72" s="63"/>
      <c r="S72" s="63"/>
    </row>
    <row r="73" spans="1:20" x14ac:dyDescent="0.25">
      <c r="A73" s="54" t="s">
        <v>140</v>
      </c>
      <c r="B73" s="60">
        <f>[1]Abril!B75+[1]Mayo!B75+[1]Junio!B75</f>
        <v>64</v>
      </c>
      <c r="C73" s="155">
        <f>[1]Abril!C75+[1]Mayo!C75+[1]Junio!C75</f>
        <v>45</v>
      </c>
      <c r="D73" s="155">
        <f>[1]Abril!D75+[1]Mayo!D75+[1]Junio!D75</f>
        <v>1</v>
      </c>
      <c r="E73" s="156">
        <f>[1]Abril!E75+[1]Mayo!E75+[1]Junio!E75</f>
        <v>18</v>
      </c>
      <c r="F73" s="157">
        <f t="shared" si="2"/>
        <v>64</v>
      </c>
      <c r="G73" s="56">
        <f>[1]Abril!G75+[1]Mayo!G75+[1]Junio!G75</f>
        <v>170</v>
      </c>
      <c r="H73" s="56">
        <f>IFERROR(([1]Abril!H75+[1]Mayo!H75+[1]Junio!H75) / $T$63,0)</f>
        <v>12.666666666666666</v>
      </c>
      <c r="I73" s="56">
        <f t="shared" si="3"/>
        <v>1152.6666666666665</v>
      </c>
      <c r="J73" s="57">
        <f t="shared" si="4"/>
        <v>14.748409485251592</v>
      </c>
      <c r="K73" s="58">
        <f t="shared" si="5"/>
        <v>2.65625</v>
      </c>
      <c r="L73" s="158">
        <f>IFERROR(([1]Abril!L75+[1]Mayo!L75+[1]Junio!L75) / $T$63,0)</f>
        <v>0</v>
      </c>
      <c r="M73" s="43"/>
      <c r="N73" s="62" t="s">
        <v>194</v>
      </c>
      <c r="O73" s="62"/>
      <c r="P73" s="62"/>
      <c r="Q73" s="59"/>
      <c r="R73" s="59"/>
      <c r="S73" s="59"/>
    </row>
    <row r="74" spans="1:20" x14ac:dyDescent="0.25">
      <c r="A74" s="54" t="s">
        <v>141</v>
      </c>
      <c r="B74" s="60">
        <f>[1]Abril!B76+[1]Mayo!B76+[1]Junio!B76</f>
        <v>305</v>
      </c>
      <c r="C74" s="155">
        <f>[1]Abril!C76+[1]Mayo!C76+[1]Junio!C76</f>
        <v>204</v>
      </c>
      <c r="D74" s="155">
        <f>[1]Abril!D76+[1]Mayo!D76+[1]Junio!D76</f>
        <v>12</v>
      </c>
      <c r="E74" s="156">
        <f>[1]Abril!E76+[1]Mayo!E76+[1]Junio!E76</f>
        <v>51</v>
      </c>
      <c r="F74" s="157">
        <f t="shared" si="2"/>
        <v>267</v>
      </c>
      <c r="G74" s="56">
        <f>[1]Abril!G76+[1]Mayo!G76+[1]Junio!G76</f>
        <v>730</v>
      </c>
      <c r="H74" s="56">
        <f>IFERROR(([1]Abril!H76+[1]Mayo!H76+[1]Junio!H76) / $T$63,0)</f>
        <v>18.333333333333332</v>
      </c>
      <c r="I74" s="56">
        <f t="shared" si="3"/>
        <v>1668.3333333333333</v>
      </c>
      <c r="J74" s="57">
        <f t="shared" si="4"/>
        <v>43.756243756243755</v>
      </c>
      <c r="K74" s="58">
        <f t="shared" si="5"/>
        <v>2.7340823970037453</v>
      </c>
      <c r="L74" s="158">
        <f>IFERROR(([1]Abril!L76+[1]Mayo!L76+[1]Junio!L76) / $T$63,0)</f>
        <v>0</v>
      </c>
      <c r="M74" s="43"/>
      <c r="N74" s="62"/>
      <c r="O74" s="62"/>
      <c r="P74" s="62"/>
      <c r="Q74" s="59"/>
      <c r="R74" s="59"/>
      <c r="S74" s="59"/>
    </row>
    <row r="75" spans="1:20" x14ac:dyDescent="0.25">
      <c r="A75" s="61" t="s">
        <v>142</v>
      </c>
      <c r="B75" s="60">
        <f>[1]Abril!B77+[1]Mayo!B77+[1]Junio!B77</f>
        <v>0</v>
      </c>
      <c r="C75" s="155">
        <f>[1]Abril!C77+[1]Mayo!C77+[1]Junio!C77</f>
        <v>0</v>
      </c>
      <c r="D75" s="155">
        <f>[1]Abril!D77+[1]Mayo!D77+[1]Junio!D77</f>
        <v>0</v>
      </c>
      <c r="E75" s="156">
        <f>[1]Abril!E77+[1]Mayo!E77+[1]Junio!E77</f>
        <v>0</v>
      </c>
      <c r="F75" s="157">
        <f t="shared" si="2"/>
        <v>0</v>
      </c>
      <c r="G75" s="56">
        <f>[1]Abril!G77+[1]Mayo!G77+[1]Junio!G77</f>
        <v>0</v>
      </c>
      <c r="H75" s="56">
        <f>IFERROR(([1]Abril!H77+[1]Mayo!H77+[1]Junio!H77) / $T$63,0)</f>
        <v>0</v>
      </c>
      <c r="I75" s="56">
        <f t="shared" si="3"/>
        <v>0</v>
      </c>
      <c r="J75" s="57">
        <f t="shared" si="4"/>
        <v>0</v>
      </c>
      <c r="K75" s="58">
        <f t="shared" si="5"/>
        <v>0</v>
      </c>
      <c r="L75" s="158">
        <f>IFERROR(([1]Abril!L77+[1]Mayo!L77+[1]Junio!L77) / $T$63,0)</f>
        <v>0</v>
      </c>
      <c r="M75" s="43"/>
      <c r="N75" s="62"/>
      <c r="O75" s="62"/>
      <c r="P75" s="62"/>
      <c r="Q75" s="59"/>
      <c r="R75" s="59"/>
      <c r="S75" s="59"/>
    </row>
    <row r="76" spans="1:20" x14ac:dyDescent="0.25">
      <c r="A76" s="54" t="s">
        <v>143</v>
      </c>
      <c r="B76" s="60">
        <f>[1]Abril!B78+[1]Mayo!B78+[1]Junio!B78</f>
        <v>1</v>
      </c>
      <c r="C76" s="155">
        <f>[1]Abril!C78+[1]Mayo!C78+[1]Junio!C78</f>
        <v>0</v>
      </c>
      <c r="D76" s="155">
        <f>[1]Abril!D78+[1]Mayo!D78+[1]Junio!D78</f>
        <v>1</v>
      </c>
      <c r="E76" s="156">
        <f>[1]Abril!E78+[1]Mayo!E78+[1]Junio!E78</f>
        <v>0</v>
      </c>
      <c r="F76" s="157">
        <f t="shared" si="2"/>
        <v>1</v>
      </c>
      <c r="G76" s="56">
        <f>[1]Abril!G78+[1]Mayo!G78+[1]Junio!G78</f>
        <v>0</v>
      </c>
      <c r="H76" s="56">
        <f>IFERROR(([1]Abril!H78+[1]Mayo!H78+[1]Junio!H78) / $T$63,0)</f>
        <v>0.33333333333333331</v>
      </c>
      <c r="I76" s="56">
        <f t="shared" si="3"/>
        <v>30.333333333333332</v>
      </c>
      <c r="J76" s="57">
        <f t="shared" si="4"/>
        <v>0</v>
      </c>
      <c r="K76" s="58">
        <f t="shared" si="5"/>
        <v>0</v>
      </c>
      <c r="L76" s="158">
        <f>IFERROR(([1]Abril!L78+[1]Mayo!L78+[1]Junio!L78) / $T$63,0)</f>
        <v>0</v>
      </c>
      <c r="M76" s="43"/>
      <c r="N76" s="62"/>
      <c r="O76" s="62"/>
      <c r="P76" s="62"/>
      <c r="Q76" s="59"/>
      <c r="R76" s="59"/>
      <c r="S76" s="59"/>
    </row>
    <row r="77" spans="1:20" x14ac:dyDescent="0.25">
      <c r="A77" s="54" t="s">
        <v>144</v>
      </c>
      <c r="B77" s="60">
        <f>[1]Abril!B79+[1]Mayo!B79+[1]Junio!B79</f>
        <v>169</v>
      </c>
      <c r="C77" s="155">
        <f>[1]Abril!C79+[1]Mayo!C79+[1]Junio!C79</f>
        <v>116</v>
      </c>
      <c r="D77" s="155">
        <f>[1]Abril!D79+[1]Mayo!D79+[1]Junio!D79</f>
        <v>2</v>
      </c>
      <c r="E77" s="156">
        <f>[1]Abril!E79+[1]Mayo!E79+[1]Junio!E79</f>
        <v>15</v>
      </c>
      <c r="F77" s="157">
        <f t="shared" si="2"/>
        <v>133</v>
      </c>
      <c r="G77" s="56">
        <f>[1]Abril!G79+[1]Mayo!G79+[1]Junio!G79</f>
        <v>297</v>
      </c>
      <c r="H77" s="56">
        <f>IFERROR(([1]Abril!H79+[1]Mayo!H79+[1]Junio!H79) / $T$63,0)</f>
        <v>13.666666666666666</v>
      </c>
      <c r="I77" s="56">
        <f t="shared" si="3"/>
        <v>1243.6666666666665</v>
      </c>
      <c r="J77" s="57">
        <f t="shared" si="4"/>
        <v>23.880997051728762</v>
      </c>
      <c r="K77" s="58">
        <f t="shared" si="5"/>
        <v>2.2330827067669174</v>
      </c>
      <c r="L77" s="158">
        <f>IFERROR(([1]Abril!L79+[1]Mayo!L79+[1]Junio!L79) / $T$63,0)</f>
        <v>0</v>
      </c>
      <c r="M77" s="43"/>
      <c r="N77" s="63" t="s">
        <v>195</v>
      </c>
      <c r="O77" s="63"/>
      <c r="P77" s="63"/>
      <c r="Q77" s="59"/>
      <c r="R77" s="59"/>
      <c r="S77" s="59"/>
    </row>
    <row r="78" spans="1:20" x14ac:dyDescent="0.25">
      <c r="A78" s="54" t="s">
        <v>145</v>
      </c>
      <c r="B78" s="60">
        <f>[1]Abril!B80+[1]Mayo!B80+[1]Junio!B80</f>
        <v>83</v>
      </c>
      <c r="C78" s="155">
        <f>[1]Abril!C80+[1]Mayo!C80+[1]Junio!C80</f>
        <v>67</v>
      </c>
      <c r="D78" s="155">
        <f>[1]Abril!D80+[1]Mayo!D80+[1]Junio!D80</f>
        <v>1</v>
      </c>
      <c r="E78" s="156">
        <f>[1]Abril!E80+[1]Mayo!E80+[1]Junio!E80</f>
        <v>15</v>
      </c>
      <c r="F78" s="157">
        <f t="shared" si="2"/>
        <v>83</v>
      </c>
      <c r="G78" s="56">
        <f>[1]Abril!G80+[1]Mayo!G80+[1]Junio!G80</f>
        <v>234</v>
      </c>
      <c r="H78" s="56">
        <f>IFERROR(([1]Abril!H80+[1]Mayo!H80+[1]Junio!H80) / $T$63,0)</f>
        <v>5</v>
      </c>
      <c r="I78" s="56">
        <f t="shared" si="3"/>
        <v>455</v>
      </c>
      <c r="J78" s="57">
        <f t="shared" si="4"/>
        <v>51.428571428571423</v>
      </c>
      <c r="K78" s="58">
        <f t="shared" si="5"/>
        <v>2.8192771084337349</v>
      </c>
      <c r="L78" s="158">
        <f>IFERROR(([1]Abril!L80+[1]Mayo!L80+[1]Junio!L80) / $T$63,0)</f>
        <v>0</v>
      </c>
      <c r="M78" s="43"/>
      <c r="N78" s="63"/>
      <c r="O78" s="63"/>
      <c r="P78" s="63"/>
      <c r="Q78" s="59"/>
      <c r="R78" s="59"/>
      <c r="S78" s="59"/>
    </row>
    <row r="79" spans="1:20" x14ac:dyDescent="0.25">
      <c r="A79" s="54" t="s">
        <v>146</v>
      </c>
      <c r="B79" s="60">
        <f>[1]Abril!B81+[1]Mayo!B81+[1]Junio!B81</f>
        <v>1</v>
      </c>
      <c r="C79" s="155">
        <f>[1]Abril!C81+[1]Mayo!C81+[1]Junio!C81</f>
        <v>33</v>
      </c>
      <c r="D79" s="155">
        <f>[1]Abril!D81+[1]Mayo!D81+[1]Junio!D81</f>
        <v>0</v>
      </c>
      <c r="E79" s="156">
        <f>[1]Abril!E81+[1]Mayo!E81+[1]Junio!E81</f>
        <v>3</v>
      </c>
      <c r="F79" s="157">
        <f t="shared" si="2"/>
        <v>36</v>
      </c>
      <c r="G79" s="56">
        <f>[1]Abril!G81+[1]Mayo!G81+[1]Junio!G81</f>
        <v>197</v>
      </c>
      <c r="H79" s="56">
        <f>IFERROR(([1]Abril!H81+[1]Mayo!H81+[1]Junio!H81) / $T$63,0)</f>
        <v>3</v>
      </c>
      <c r="I79" s="56">
        <f t="shared" si="3"/>
        <v>273</v>
      </c>
      <c r="J79" s="57">
        <f t="shared" si="4"/>
        <v>72.161172161172161</v>
      </c>
      <c r="K79" s="58">
        <f t="shared" si="5"/>
        <v>5.4722222222222223</v>
      </c>
      <c r="L79" s="158">
        <f>IFERROR(([1]Abril!L81+[1]Mayo!L81+[1]Junio!L81) / $T$63,0)</f>
        <v>0</v>
      </c>
      <c r="M79" s="43"/>
      <c r="N79" s="63"/>
      <c r="O79" s="63"/>
      <c r="P79" s="63"/>
      <c r="Q79" s="59"/>
      <c r="R79" s="59"/>
      <c r="S79" s="59"/>
    </row>
    <row r="80" spans="1:20" x14ac:dyDescent="0.25">
      <c r="A80" s="54" t="s">
        <v>147</v>
      </c>
      <c r="B80" s="60">
        <f>[1]Abril!B82+[1]Mayo!B82+[1]Junio!B82</f>
        <v>0</v>
      </c>
      <c r="C80" s="155">
        <f>[1]Abril!C82+[1]Mayo!C82+[1]Junio!C82</f>
        <v>0</v>
      </c>
      <c r="D80" s="155">
        <f>[1]Abril!D82+[1]Mayo!D82+[1]Junio!D82</f>
        <v>0</v>
      </c>
      <c r="E80" s="156">
        <f>[1]Abril!E82+[1]Mayo!E82+[1]Junio!E82</f>
        <v>0</v>
      </c>
      <c r="F80" s="157">
        <f t="shared" si="2"/>
        <v>0</v>
      </c>
      <c r="G80" s="56">
        <f>[1]Abril!G82+[1]Mayo!G82+[1]Junio!G82</f>
        <v>0</v>
      </c>
      <c r="H80" s="56">
        <f>IFERROR(([1]Abril!H82+[1]Mayo!H82+[1]Junio!H82) / $T$63,0)</f>
        <v>0</v>
      </c>
      <c r="I80" s="56">
        <f t="shared" si="3"/>
        <v>0</v>
      </c>
      <c r="J80" s="57">
        <f t="shared" si="4"/>
        <v>0</v>
      </c>
      <c r="K80" s="58">
        <f t="shared" si="5"/>
        <v>0</v>
      </c>
      <c r="L80" s="158">
        <f>IFERROR(([1]Abril!L82+[1]Mayo!L82+[1]Junio!L82) / $T$63,0)</f>
        <v>0</v>
      </c>
      <c r="M80" s="43"/>
      <c r="N80" s="63"/>
      <c r="O80" s="63"/>
      <c r="P80" s="63"/>
      <c r="Q80" s="59"/>
      <c r="R80" s="59"/>
      <c r="S80" s="59"/>
    </row>
    <row r="81" spans="1:19" x14ac:dyDescent="0.25">
      <c r="A81" s="54" t="s">
        <v>148</v>
      </c>
      <c r="B81" s="60">
        <f>[1]Abril!B83+[1]Mayo!B83+[1]Junio!B83</f>
        <v>51</v>
      </c>
      <c r="C81" s="155">
        <f>[1]Abril!C83+[1]Mayo!C83+[1]Junio!C83</f>
        <v>34</v>
      </c>
      <c r="D81" s="155">
        <f>[1]Abril!D83+[1]Mayo!D83+[1]Junio!D83</f>
        <v>0</v>
      </c>
      <c r="E81" s="156">
        <f>[1]Abril!E83+[1]Mayo!E83+[1]Junio!E83</f>
        <v>0</v>
      </c>
      <c r="F81" s="157">
        <f t="shared" si="2"/>
        <v>34</v>
      </c>
      <c r="G81" s="56">
        <f>[1]Abril!G83+[1]Mayo!G83+[1]Junio!G83</f>
        <v>191</v>
      </c>
      <c r="H81" s="56">
        <f>IFERROR(([1]Abril!H83+[1]Mayo!H83+[1]Junio!H83) / $T$63,0)</f>
        <v>9.3333333333333339</v>
      </c>
      <c r="I81" s="56">
        <f t="shared" si="3"/>
        <v>849.33333333333337</v>
      </c>
      <c r="J81" s="57">
        <f t="shared" si="4"/>
        <v>22.488226059654632</v>
      </c>
      <c r="K81" s="58">
        <f t="shared" si="5"/>
        <v>5.617647058823529</v>
      </c>
      <c r="L81" s="158">
        <f>IFERROR(([1]Abril!L83+[1]Mayo!L83+[1]Junio!L83) / $T$63,0)</f>
        <v>0</v>
      </c>
      <c r="M81" s="43"/>
      <c r="N81" s="43"/>
      <c r="O81" s="43"/>
      <c r="P81" s="43"/>
      <c r="Q81" s="43"/>
      <c r="R81" s="43"/>
      <c r="S81" s="43"/>
    </row>
    <row r="82" spans="1:19" x14ac:dyDescent="0.25">
      <c r="A82" s="54" t="s">
        <v>149</v>
      </c>
      <c r="B82" s="60">
        <f>[1]Abril!B84+[1]Mayo!B84+[1]Junio!B84</f>
        <v>26</v>
      </c>
      <c r="C82" s="155">
        <f>[1]Abril!C84+[1]Mayo!C84+[1]Junio!C84</f>
        <v>10</v>
      </c>
      <c r="D82" s="155">
        <f>[1]Abril!D84+[1]Mayo!D84+[1]Junio!D84</f>
        <v>2</v>
      </c>
      <c r="E82" s="156">
        <f>[1]Abril!E84+[1]Mayo!E84+[1]Junio!E84</f>
        <v>6</v>
      </c>
      <c r="F82" s="157">
        <f t="shared" si="2"/>
        <v>18</v>
      </c>
      <c r="G82" s="56">
        <f>[1]Abril!G84+[1]Mayo!G84+[1]Junio!G84</f>
        <v>86</v>
      </c>
      <c r="H82" s="56">
        <f>IFERROR(([1]Abril!H84+[1]Mayo!H84+[1]Junio!H84) / $T$63,0)</f>
        <v>4</v>
      </c>
      <c r="I82" s="56">
        <f t="shared" si="3"/>
        <v>364</v>
      </c>
      <c r="J82" s="57">
        <f t="shared" si="4"/>
        <v>23.626373626373624</v>
      </c>
      <c r="K82" s="58">
        <f t="shared" si="5"/>
        <v>4.7777777777777777</v>
      </c>
      <c r="L82" s="158">
        <f>IFERROR(([1]Abril!L84+[1]Mayo!L84+[1]Junio!L84) / $T$63,0)</f>
        <v>0</v>
      </c>
      <c r="M82" s="43"/>
      <c r="N82" s="43"/>
      <c r="O82" s="43"/>
      <c r="P82" s="43"/>
      <c r="Q82" s="43"/>
      <c r="R82" s="43"/>
      <c r="S82" s="43"/>
    </row>
    <row r="83" spans="1:19" x14ac:dyDescent="0.25">
      <c r="A83" s="149" t="s">
        <v>150</v>
      </c>
      <c r="B83" s="150">
        <f>[1]Abril!B85+[1]Mayo!B85+[1]Junio!B85</f>
        <v>69</v>
      </c>
      <c r="C83" s="155">
        <f>[1]Abril!C85+[1]Mayo!C85+[1]Junio!C85</f>
        <v>31</v>
      </c>
      <c r="D83" s="155">
        <f>[1]Abril!D85+[1]Mayo!D85+[1]Junio!D85</f>
        <v>2</v>
      </c>
      <c r="E83" s="156">
        <f>[1]Abril!E85+[1]Mayo!E85+[1]Junio!E85</f>
        <v>18</v>
      </c>
      <c r="F83" s="157">
        <f t="shared" si="2"/>
        <v>51</v>
      </c>
      <c r="G83" s="56">
        <f>[1]Abril!G85+[1]Mayo!G85+[1]Junio!G85</f>
        <v>643</v>
      </c>
      <c r="H83" s="56">
        <f>IFERROR(([1]Abril!H85+[1]Mayo!H85+[1]Junio!H85) / $T$63,0)</f>
        <v>9</v>
      </c>
      <c r="I83" s="56">
        <f t="shared" si="3"/>
        <v>819</v>
      </c>
      <c r="J83" s="57">
        <f t="shared" si="4"/>
        <v>78.510378510378516</v>
      </c>
      <c r="K83" s="58">
        <f t="shared" si="5"/>
        <v>12.607843137254902</v>
      </c>
      <c r="L83" s="158">
        <f>IFERROR(([1]Abril!L85+[1]Mayo!L85+[1]Junio!L85) / $T$63,0)</f>
        <v>0</v>
      </c>
      <c r="M83" s="43"/>
      <c r="N83" s="43"/>
      <c r="O83" s="43"/>
      <c r="P83" s="43"/>
      <c r="Q83" s="43"/>
      <c r="R83" s="43"/>
      <c r="S83" s="43"/>
    </row>
    <row r="84" spans="1:19" s="26" customFormat="1" x14ac:dyDescent="0.25">
      <c r="A84" s="151" t="s">
        <v>19</v>
      </c>
      <c r="B84" s="152">
        <f t="shared" ref="B84:I84" si="6">SUM(B64:B83)</f>
        <v>1448</v>
      </c>
      <c r="C84" s="152">
        <f t="shared" si="6"/>
        <v>882</v>
      </c>
      <c r="D84" s="152">
        <f t="shared" si="6"/>
        <v>83</v>
      </c>
      <c r="E84" s="152">
        <f t="shared" si="6"/>
        <v>265</v>
      </c>
      <c r="F84" s="152">
        <f t="shared" si="6"/>
        <v>1230</v>
      </c>
      <c r="G84" s="152">
        <f t="shared" si="6"/>
        <v>5506</v>
      </c>
      <c r="H84" s="153">
        <f t="shared" si="6"/>
        <v>142</v>
      </c>
      <c r="I84" s="152">
        <f t="shared" si="6"/>
        <v>12922.000000000002</v>
      </c>
      <c r="J84" s="153">
        <f>IFERROR(SUM(G84/I84)*100,0)</f>
        <v>42.60950317288345</v>
      </c>
      <c r="K84" s="153">
        <f t="shared" si="5"/>
        <v>4.4764227642276424</v>
      </c>
      <c r="L84" s="152">
        <f>SUM(L64:L83)</f>
        <v>0</v>
      </c>
      <c r="M84" s="32"/>
      <c r="N84" s="32"/>
      <c r="O84" s="32"/>
      <c r="P84" s="32"/>
      <c r="Q84" s="32"/>
      <c r="R84" s="32"/>
      <c r="S84" s="32"/>
    </row>
    <row r="85" spans="1:19" x14ac:dyDescent="0.25">
      <c r="A85" s="64"/>
      <c r="B85" s="65"/>
      <c r="C85" s="65"/>
      <c r="D85" s="83"/>
      <c r="E85" s="65"/>
      <c r="F85" s="83"/>
      <c r="G85" s="65"/>
      <c r="H85" s="65"/>
      <c r="I85" s="65"/>
      <c r="J85" s="65"/>
      <c r="K85" s="65"/>
      <c r="L85" s="83"/>
      <c r="M85" s="66"/>
      <c r="N85" s="66"/>
      <c r="O85" s="67"/>
      <c r="P85" s="67"/>
      <c r="Q85" s="67"/>
      <c r="R85" s="43"/>
      <c r="S85" s="43"/>
    </row>
    <row r="86" spans="1:19" s="26" customFormat="1" ht="15.75" x14ac:dyDescent="0.25">
      <c r="A86" s="209" t="s">
        <v>151</v>
      </c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85"/>
      <c r="M86" s="85"/>
      <c r="N86" s="91"/>
      <c r="O86" s="91"/>
      <c r="P86" s="91"/>
      <c r="Q86" s="91"/>
      <c r="R86" s="84"/>
      <c r="S86" s="32"/>
    </row>
    <row r="87" spans="1:19" ht="15.75" customHeight="1" x14ac:dyDescent="0.25">
      <c r="A87" s="33" t="s">
        <v>152</v>
      </c>
      <c r="B87" s="34"/>
      <c r="C87" s="131" t="s">
        <v>153</v>
      </c>
      <c r="D87" s="131"/>
      <c r="E87" s="131"/>
      <c r="F87" s="131"/>
      <c r="G87" s="131"/>
      <c r="H87" s="131"/>
      <c r="I87" s="131"/>
      <c r="J87" s="131"/>
      <c r="K87" s="132"/>
      <c r="L87" s="68"/>
      <c r="M87" s="68"/>
      <c r="N87" s="69"/>
      <c r="O87" s="67"/>
      <c r="P87" s="67"/>
      <c r="Q87" s="67"/>
      <c r="R87" s="67"/>
      <c r="S87" s="43"/>
    </row>
    <row r="88" spans="1:19" x14ac:dyDescent="0.25">
      <c r="A88" s="33"/>
      <c r="B88" s="34"/>
      <c r="C88" s="136" t="s">
        <v>154</v>
      </c>
      <c r="D88" s="133" t="s">
        <v>155</v>
      </c>
      <c r="E88" s="133" t="s">
        <v>156</v>
      </c>
      <c r="F88" s="133" t="s">
        <v>157</v>
      </c>
      <c r="G88" s="133" t="s">
        <v>158</v>
      </c>
      <c r="H88" s="133" t="s">
        <v>159</v>
      </c>
      <c r="I88" s="137" t="s">
        <v>160</v>
      </c>
      <c r="J88" s="134" t="s">
        <v>161</v>
      </c>
      <c r="K88" s="133" t="s">
        <v>19</v>
      </c>
      <c r="L88" s="84"/>
      <c r="M88" s="67"/>
      <c r="N88" s="67"/>
      <c r="O88" s="67"/>
      <c r="P88" s="67"/>
      <c r="Q88" s="67"/>
      <c r="R88" s="67"/>
      <c r="S88" s="43"/>
    </row>
    <row r="89" spans="1:19" x14ac:dyDescent="0.25">
      <c r="A89" s="92" t="s">
        <v>162</v>
      </c>
      <c r="B89" s="119" t="s">
        <v>163</v>
      </c>
      <c r="C89" s="127">
        <f>[1]Abril!C91+[1]Mayo!C91+[1]Junio!C91</f>
        <v>0</v>
      </c>
      <c r="D89" s="127">
        <f>[1]Abril!D91+[1]Mayo!D91+[1]Junio!D91</f>
        <v>0</v>
      </c>
      <c r="E89" s="127">
        <f>[1]Abril!E91+[1]Mayo!E91+[1]Junio!E91</f>
        <v>0</v>
      </c>
      <c r="F89" s="127">
        <f>[1]Abril!F91+[1]Mayo!F91+[1]Junio!F91</f>
        <v>0</v>
      </c>
      <c r="G89" s="127">
        <f>[1]Abril!G91+[1]Mayo!G91+[1]Junio!G91</f>
        <v>0</v>
      </c>
      <c r="H89" s="127">
        <f>[1]Abril!H91+[1]Mayo!H91+[1]Junio!H91</f>
        <v>0</v>
      </c>
      <c r="I89" s="127">
        <f>[1]Abril!I91+[1]Mayo!I91+[1]Junio!I91</f>
        <v>0</v>
      </c>
      <c r="J89" s="127">
        <f>[1]Abril!J91+[1]Mayo!J91+[1]Junio!J91</f>
        <v>0</v>
      </c>
      <c r="K89" s="138">
        <f t="shared" ref="K89:K97" si="7">SUM(J89+I89+H89+G89+F89+E89+D89+C89)</f>
        <v>0</v>
      </c>
      <c r="L89" s="84"/>
      <c r="M89" s="67"/>
      <c r="N89" s="67"/>
      <c r="O89" s="67"/>
      <c r="P89" s="67"/>
      <c r="Q89" s="67"/>
      <c r="R89" s="67"/>
      <c r="S89" s="43"/>
    </row>
    <row r="90" spans="1:19" x14ac:dyDescent="0.25">
      <c r="A90" s="92"/>
      <c r="B90" s="70" t="s">
        <v>164</v>
      </c>
      <c r="C90" s="71">
        <f>[1]Abril!C92+[1]Mayo!C92+[1]Junio!C92</f>
        <v>0</v>
      </c>
      <c r="D90" s="71">
        <f>[1]Abril!D92+[1]Mayo!D92+[1]Junio!D92</f>
        <v>0</v>
      </c>
      <c r="E90" s="71">
        <f>[1]Abril!E92+[1]Mayo!E92+[1]Junio!E92</f>
        <v>0</v>
      </c>
      <c r="F90" s="71">
        <f>[1]Abril!F92+[1]Mayo!F92+[1]Junio!F92</f>
        <v>0</v>
      </c>
      <c r="G90" s="71">
        <f>[1]Abril!G92+[1]Mayo!G92+[1]Junio!G92</f>
        <v>0</v>
      </c>
      <c r="H90" s="71">
        <f>[1]Abril!H92+[1]Mayo!H92+[1]Junio!H92</f>
        <v>0</v>
      </c>
      <c r="I90" s="71">
        <f>[1]Abril!I92+[1]Mayo!I92+[1]Junio!I92</f>
        <v>0</v>
      </c>
      <c r="J90" s="71">
        <f>[1]Abril!J92+[1]Mayo!J92+[1]Junio!J92</f>
        <v>0</v>
      </c>
      <c r="K90" s="138">
        <f t="shared" si="7"/>
        <v>0</v>
      </c>
      <c r="L90" s="32"/>
      <c r="M90" s="43"/>
      <c r="N90" s="43"/>
      <c r="O90" s="43"/>
      <c r="P90" s="43"/>
      <c r="Q90" s="43"/>
      <c r="R90" s="43"/>
      <c r="S90" s="43"/>
    </row>
    <row r="91" spans="1:19" x14ac:dyDescent="0.25">
      <c r="A91" s="92"/>
      <c r="B91" s="121" t="s">
        <v>19</v>
      </c>
      <c r="C91" s="135">
        <f t="shared" ref="C91:J91" si="8">SUM(C89+C90)</f>
        <v>0</v>
      </c>
      <c r="D91" s="133">
        <f t="shared" si="8"/>
        <v>0</v>
      </c>
      <c r="E91" s="135">
        <f t="shared" si="8"/>
        <v>0</v>
      </c>
      <c r="F91" s="133">
        <f t="shared" si="8"/>
        <v>0</v>
      </c>
      <c r="G91" s="135">
        <f t="shared" si="8"/>
        <v>0</v>
      </c>
      <c r="H91" s="135">
        <f t="shared" si="8"/>
        <v>0</v>
      </c>
      <c r="I91" s="135">
        <f t="shared" si="8"/>
        <v>0</v>
      </c>
      <c r="J91" s="135">
        <f t="shared" si="8"/>
        <v>0</v>
      </c>
      <c r="K91" s="138">
        <f t="shared" si="7"/>
        <v>0</v>
      </c>
      <c r="L91" s="32"/>
      <c r="M91" s="43"/>
      <c r="N91" s="43"/>
      <c r="O91" s="43"/>
      <c r="P91" s="43"/>
      <c r="Q91" s="43"/>
      <c r="R91" s="43"/>
      <c r="S91" s="43"/>
    </row>
    <row r="92" spans="1:19" x14ac:dyDescent="0.25">
      <c r="A92" s="122"/>
      <c r="B92" s="70" t="s">
        <v>165</v>
      </c>
      <c r="C92" s="71">
        <f>[1]Abril!C94+[1]Mayo!C94+[1]Junio!C94</f>
        <v>0</v>
      </c>
      <c r="D92" s="71">
        <f>[1]Abril!D94+[1]Mayo!D94+[1]Junio!D94</f>
        <v>0</v>
      </c>
      <c r="E92" s="71">
        <f>[1]Abril!E94+[1]Mayo!E94+[1]Junio!E94</f>
        <v>0</v>
      </c>
      <c r="F92" s="71">
        <f>[1]Abril!F94+[1]Mayo!F94+[1]Junio!F94</f>
        <v>0</v>
      </c>
      <c r="G92" s="71">
        <f>[1]Abril!G94+[1]Mayo!G94+[1]Junio!G94</f>
        <v>0</v>
      </c>
      <c r="H92" s="71">
        <f>[1]Abril!H94+[1]Mayo!H94+[1]Junio!H94</f>
        <v>0</v>
      </c>
      <c r="I92" s="71">
        <f>[1]Abril!I94+[1]Mayo!I94+[1]Junio!I94</f>
        <v>0</v>
      </c>
      <c r="J92" s="71">
        <f>[1]Abril!J94+[1]Mayo!J94+[1]Junio!J94</f>
        <v>0</v>
      </c>
      <c r="K92" s="138">
        <f t="shared" si="7"/>
        <v>0</v>
      </c>
      <c r="L92" s="32"/>
      <c r="M92" s="43"/>
      <c r="N92" s="43"/>
      <c r="O92" s="43"/>
      <c r="P92" s="43"/>
      <c r="Q92" s="43"/>
      <c r="R92" s="43"/>
      <c r="S92" s="43"/>
    </row>
    <row r="93" spans="1:19" x14ac:dyDescent="0.25">
      <c r="A93" s="123" t="s">
        <v>166</v>
      </c>
      <c r="B93" s="120" t="s">
        <v>167</v>
      </c>
      <c r="C93" s="127">
        <f>[1]Abril!C95+[1]Mayo!C95+[1]Junio!C95</f>
        <v>0</v>
      </c>
      <c r="D93" s="127">
        <f>[1]Abril!D95+[1]Mayo!D95+[1]Junio!D95</f>
        <v>0</v>
      </c>
      <c r="E93" s="127">
        <f>[1]Abril!E95+[1]Mayo!E95+[1]Junio!E95</f>
        <v>0</v>
      </c>
      <c r="F93" s="127">
        <f>[1]Abril!F95+[1]Mayo!F95+[1]Junio!F95</f>
        <v>0</v>
      </c>
      <c r="G93" s="127">
        <f>[1]Abril!G95+[1]Mayo!G95+[1]Junio!G95</f>
        <v>0</v>
      </c>
      <c r="H93" s="127">
        <f>[1]Abril!H95+[1]Mayo!H95+[1]Junio!H95</f>
        <v>0</v>
      </c>
      <c r="I93" s="127">
        <f>[1]Abril!I95+[1]Mayo!I95+[1]Junio!I95</f>
        <v>0</v>
      </c>
      <c r="J93" s="127">
        <f>[1]Abril!J95+[1]Mayo!J95+[1]Junio!J95</f>
        <v>0</v>
      </c>
      <c r="K93" s="139">
        <f t="shared" si="7"/>
        <v>0</v>
      </c>
      <c r="L93" s="32"/>
      <c r="M93" s="43"/>
      <c r="N93" s="43"/>
      <c r="O93" s="43"/>
      <c r="P93" s="43"/>
      <c r="Q93" s="43"/>
      <c r="R93" s="43"/>
      <c r="S93" s="43"/>
    </row>
    <row r="94" spans="1:19" x14ac:dyDescent="0.25">
      <c r="A94" s="92"/>
      <c r="B94" s="72" t="s">
        <v>168</v>
      </c>
      <c r="C94" s="71">
        <f>[1]Abril!C96+[1]Mayo!C96+[1]Junio!C96</f>
        <v>0</v>
      </c>
      <c r="D94" s="71">
        <f>[1]Abril!D96+[1]Mayo!D96+[1]Junio!D96</f>
        <v>0</v>
      </c>
      <c r="E94" s="71">
        <f>[1]Abril!E96+[1]Mayo!E96+[1]Junio!E96</f>
        <v>0</v>
      </c>
      <c r="F94" s="71">
        <f>[1]Abril!F96+[1]Mayo!F96+[1]Junio!F96</f>
        <v>0</v>
      </c>
      <c r="G94" s="71">
        <f>[1]Abril!G96+[1]Mayo!G96+[1]Junio!G96</f>
        <v>0</v>
      </c>
      <c r="H94" s="71">
        <f>[1]Abril!H96+[1]Mayo!H96+[1]Junio!H96</f>
        <v>0</v>
      </c>
      <c r="I94" s="71">
        <f>[1]Abril!I96+[1]Mayo!I96+[1]Junio!I96</f>
        <v>0</v>
      </c>
      <c r="J94" s="71">
        <f>[1]Abril!J96+[1]Mayo!J96+[1]Junio!J96</f>
        <v>0</v>
      </c>
      <c r="K94" s="138">
        <f t="shared" si="7"/>
        <v>0</v>
      </c>
      <c r="L94" s="32"/>
      <c r="M94" s="43"/>
      <c r="N94" s="43"/>
      <c r="O94" s="43"/>
      <c r="P94" s="43"/>
      <c r="Q94" s="43"/>
      <c r="R94" s="43"/>
      <c r="S94" s="43"/>
    </row>
    <row r="95" spans="1:19" x14ac:dyDescent="0.25">
      <c r="A95" s="125"/>
      <c r="B95" s="128" t="s">
        <v>19</v>
      </c>
      <c r="C95" s="130">
        <f>C94+C93</f>
        <v>0</v>
      </c>
      <c r="D95" s="129">
        <f t="shared" ref="D95:J95" si="9">D94+D93</f>
        <v>0</v>
      </c>
      <c r="E95" s="129">
        <f t="shared" si="9"/>
        <v>0</v>
      </c>
      <c r="F95" s="129">
        <f t="shared" si="9"/>
        <v>0</v>
      </c>
      <c r="G95" s="129">
        <f t="shared" si="9"/>
        <v>0</v>
      </c>
      <c r="H95" s="129">
        <f t="shared" si="9"/>
        <v>0</v>
      </c>
      <c r="I95" s="129">
        <f t="shared" si="9"/>
        <v>0</v>
      </c>
      <c r="J95" s="129">
        <f t="shared" si="9"/>
        <v>0</v>
      </c>
      <c r="K95" s="138">
        <f t="shared" si="7"/>
        <v>0</v>
      </c>
      <c r="L95" s="32"/>
      <c r="M95" s="43"/>
      <c r="N95" s="43"/>
      <c r="O95" s="43"/>
      <c r="P95" s="43"/>
      <c r="Q95" s="43"/>
      <c r="R95" s="73"/>
      <c r="S95" s="43"/>
    </row>
    <row r="96" spans="1:19" x14ac:dyDescent="0.25">
      <c r="A96" s="124"/>
      <c r="B96" s="119" t="s">
        <v>169</v>
      </c>
      <c r="C96" s="127">
        <f>[1]Abril!C98+[1]Mayo!C98+[1]Junio!C98</f>
        <v>2</v>
      </c>
      <c r="D96" s="127">
        <f>[1]Abril!D98+[1]Mayo!D98+[1]Junio!D98</f>
        <v>3</v>
      </c>
      <c r="E96" s="127">
        <f>[1]Abril!E98+[1]Mayo!E98+[1]Junio!E98</f>
        <v>15</v>
      </c>
      <c r="F96" s="127">
        <f>[1]Abril!F98+[1]Mayo!F98+[1]Junio!F98</f>
        <v>7</v>
      </c>
      <c r="G96" s="127">
        <f>[1]Abril!G98+[1]Mayo!G98+[1]Junio!G98</f>
        <v>5</v>
      </c>
      <c r="H96" s="127">
        <f>[1]Abril!H98+[1]Mayo!H98+[1]Junio!H98</f>
        <v>5</v>
      </c>
      <c r="I96" s="127">
        <f>[1]Abril!I98+[1]Mayo!I98+[1]Junio!I98</f>
        <v>0</v>
      </c>
      <c r="J96" s="127">
        <f>[1]Abril!J98+[1]Mayo!J98+[1]Junio!J98</f>
        <v>0</v>
      </c>
      <c r="K96" s="139">
        <f t="shared" si="7"/>
        <v>37</v>
      </c>
      <c r="L96" s="32"/>
      <c r="M96" s="43"/>
      <c r="N96" s="43"/>
      <c r="O96" s="43"/>
      <c r="P96" s="43"/>
      <c r="Q96" s="43"/>
      <c r="R96" s="43"/>
      <c r="S96" s="43"/>
    </row>
    <row r="97" spans="1:19" x14ac:dyDescent="0.25">
      <c r="A97" s="126"/>
      <c r="B97" s="70" t="s">
        <v>170</v>
      </c>
      <c r="C97" s="71">
        <f>[1]Abril!C99+[1]Mayo!C99+[1]Junio!C99</f>
        <v>0</v>
      </c>
      <c r="D97" s="71">
        <f>[1]Abril!D99+[1]Mayo!D99+[1]Junio!D99</f>
        <v>0</v>
      </c>
      <c r="E97" s="71">
        <f>[1]Abril!E99+[1]Mayo!E99+[1]Junio!E99</f>
        <v>0</v>
      </c>
      <c r="F97" s="71">
        <f>[1]Abril!F99+[1]Mayo!F99+[1]Junio!F99</f>
        <v>0</v>
      </c>
      <c r="G97" s="71">
        <f>[1]Abril!G99+[1]Mayo!G99+[1]Junio!G99</f>
        <v>0</v>
      </c>
      <c r="H97" s="71">
        <f>[1]Abril!H99+[1]Mayo!H99+[1]Junio!H99</f>
        <v>0</v>
      </c>
      <c r="I97" s="71">
        <f>[1]Abril!I99+[1]Mayo!I99+[1]Junio!I99</f>
        <v>0</v>
      </c>
      <c r="J97" s="71">
        <f>[1]Abril!J99+[1]Mayo!J99+[1]Junio!J99</f>
        <v>0</v>
      </c>
      <c r="K97" s="138">
        <f t="shared" si="7"/>
        <v>0</v>
      </c>
      <c r="L97" s="32"/>
      <c r="M97" s="43"/>
      <c r="N97" s="43"/>
      <c r="O97" s="43"/>
      <c r="P97" s="43"/>
      <c r="Q97" s="43"/>
      <c r="R97" s="43"/>
      <c r="S97" s="43"/>
    </row>
    <row r="98" spans="1:19" x14ac:dyDescent="0.25">
      <c r="A98" s="67"/>
      <c r="B98" s="67"/>
      <c r="C98" s="67"/>
      <c r="D98" s="84"/>
      <c r="E98" s="67"/>
      <c r="F98" s="84"/>
      <c r="G98" s="67"/>
      <c r="H98" s="67"/>
      <c r="I98" s="67"/>
      <c r="J98" s="67"/>
      <c r="K98" s="67"/>
      <c r="L98" s="32"/>
      <c r="M98" s="43"/>
      <c r="N98" s="43"/>
      <c r="O98" s="43"/>
      <c r="P98" s="43"/>
      <c r="Q98" s="43"/>
      <c r="R98" s="43"/>
      <c r="S98" s="43"/>
    </row>
    <row r="99" spans="1:19" s="26" customFormat="1" ht="15.75" x14ac:dyDescent="0.25">
      <c r="A99" s="117" t="s">
        <v>171</v>
      </c>
      <c r="B99" s="118"/>
      <c r="C99" s="118"/>
      <c r="D99" s="118"/>
      <c r="E99" s="118"/>
      <c r="F99" s="118"/>
      <c r="G99" s="140"/>
      <c r="H99" s="85"/>
      <c r="I99" s="85"/>
      <c r="J99" s="85"/>
      <c r="K99" s="85"/>
      <c r="L99" s="85"/>
      <c r="M99" s="85"/>
      <c r="N99" s="32"/>
      <c r="O99" s="32"/>
      <c r="P99" s="32"/>
      <c r="Q99" s="32" t="s">
        <v>90</v>
      </c>
      <c r="R99" s="32"/>
      <c r="S99" s="32"/>
    </row>
    <row r="100" spans="1:19" x14ac:dyDescent="0.25">
      <c r="A100" s="40" t="s">
        <v>172</v>
      </c>
      <c r="B100" s="41"/>
      <c r="C100" s="41"/>
      <c r="D100" s="41"/>
      <c r="E100" s="41"/>
      <c r="F100" s="74">
        <f>[1]Abril!F102+[1]Mayo!F102+[1]Junio!F102</f>
        <v>0</v>
      </c>
      <c r="G100" s="141">
        <f>[1]Abril!G102+[1]Mayo!G102+[1]Junio!G102</f>
        <v>0</v>
      </c>
      <c r="H100" s="75"/>
      <c r="I100" s="75"/>
      <c r="J100" s="75"/>
      <c r="K100" s="75"/>
      <c r="L100" s="75"/>
      <c r="M100" s="67"/>
      <c r="N100" s="43"/>
      <c r="O100" s="43"/>
      <c r="P100" s="43"/>
      <c r="Q100" s="43"/>
      <c r="R100" s="43"/>
      <c r="S100" s="43"/>
    </row>
    <row r="101" spans="1:19" x14ac:dyDescent="0.25">
      <c r="A101" s="40" t="s">
        <v>173</v>
      </c>
      <c r="B101" s="41"/>
      <c r="C101" s="41"/>
      <c r="D101" s="41"/>
      <c r="E101" s="41"/>
      <c r="F101" s="74">
        <f>[1]Abril!F103+[1]Mayo!F103+[1]Junio!F103</f>
        <v>0</v>
      </c>
      <c r="G101" s="141">
        <f>[1]Abril!G103+[1]Mayo!G103+[1]Junio!G103</f>
        <v>0</v>
      </c>
      <c r="H101" s="75"/>
      <c r="I101" s="75"/>
      <c r="J101" s="75"/>
      <c r="K101" s="75"/>
      <c r="L101" s="75"/>
      <c r="M101" s="67"/>
      <c r="N101" s="43"/>
      <c r="O101" s="43"/>
      <c r="P101" s="43"/>
      <c r="Q101" s="43"/>
      <c r="R101" s="43"/>
      <c r="S101" s="43"/>
    </row>
    <row r="102" spans="1:19" x14ac:dyDescent="0.25">
      <c r="A102" s="40" t="s">
        <v>174</v>
      </c>
      <c r="B102" s="41"/>
      <c r="C102" s="41"/>
      <c r="D102" s="41"/>
      <c r="E102" s="41"/>
      <c r="F102" s="74">
        <f>[1]Abril!F104+[1]Mayo!F104+[1]Junio!F104</f>
        <v>0</v>
      </c>
      <c r="G102" s="141">
        <f>[1]Abril!G104+[1]Mayo!G104+[1]Junio!G104</f>
        <v>0</v>
      </c>
      <c r="H102" s="75"/>
      <c r="I102" s="75"/>
      <c r="J102" s="75"/>
      <c r="K102" s="75"/>
      <c r="L102" s="75"/>
      <c r="M102" s="67"/>
      <c r="N102" s="43"/>
      <c r="O102" s="43"/>
      <c r="P102" s="43"/>
      <c r="Q102" s="43"/>
      <c r="R102" s="43"/>
      <c r="S102" s="43"/>
    </row>
    <row r="103" spans="1:19" x14ac:dyDescent="0.25">
      <c r="A103" s="40" t="s">
        <v>175</v>
      </c>
      <c r="B103" s="41"/>
      <c r="C103" s="41"/>
      <c r="D103" s="41"/>
      <c r="E103" s="41"/>
      <c r="F103" s="76">
        <f>[1]Abril!F105+[1]Mayo!F105+[1]Junio!F105</f>
        <v>0</v>
      </c>
      <c r="G103" s="142">
        <f>[1]Abril!G105+[1]Mayo!G105+[1]Junio!G105</f>
        <v>0</v>
      </c>
      <c r="H103" s="75"/>
      <c r="I103" s="75"/>
      <c r="J103" s="75"/>
      <c r="K103" s="75"/>
      <c r="L103" s="75"/>
      <c r="M103" s="67"/>
      <c r="N103" s="43"/>
      <c r="O103" s="43"/>
      <c r="P103" s="43"/>
      <c r="Q103" s="43"/>
      <c r="R103" s="43"/>
      <c r="S103" s="43"/>
    </row>
    <row r="104" spans="1:19" x14ac:dyDescent="0.25">
      <c r="A104" s="40" t="s">
        <v>176</v>
      </c>
      <c r="B104" s="41"/>
      <c r="C104" s="41"/>
      <c r="D104" s="41"/>
      <c r="E104" s="41"/>
      <c r="F104" s="76">
        <f>[1]Abril!F106+[1]Mayo!F106+[1]Junio!F106</f>
        <v>0</v>
      </c>
      <c r="G104" s="142">
        <f>[1]Abril!G106+[1]Mayo!G106+[1]Junio!G106</f>
        <v>0</v>
      </c>
      <c r="H104" s="75"/>
      <c r="I104" s="75"/>
      <c r="J104" s="75"/>
      <c r="K104" s="75"/>
      <c r="L104" s="75"/>
      <c r="M104" s="67"/>
      <c r="N104" s="43"/>
      <c r="O104" s="43"/>
      <c r="P104" s="43"/>
      <c r="Q104" s="43"/>
      <c r="R104" s="43"/>
      <c r="S104" s="43"/>
    </row>
    <row r="105" spans="1:19" x14ac:dyDescent="0.25">
      <c r="A105" s="93" t="s">
        <v>177</v>
      </c>
      <c r="B105" s="94"/>
      <c r="C105" s="94"/>
      <c r="D105" s="94"/>
      <c r="E105" s="94"/>
      <c r="F105" s="116">
        <f>SUM(F103+F104)</f>
        <v>0</v>
      </c>
      <c r="G105" s="116"/>
      <c r="H105" s="77"/>
      <c r="I105" s="77"/>
      <c r="J105" s="77"/>
      <c r="K105" s="77"/>
      <c r="L105" s="75"/>
      <c r="M105" s="67"/>
      <c r="N105" s="43"/>
      <c r="O105" s="43"/>
      <c r="P105" s="43"/>
      <c r="Q105" s="43"/>
      <c r="R105" s="43"/>
      <c r="S105" s="43"/>
    </row>
    <row r="106" spans="1:19" x14ac:dyDescent="0.25">
      <c r="A106" s="40" t="s">
        <v>178</v>
      </c>
      <c r="B106" s="41"/>
      <c r="C106" s="41"/>
      <c r="D106" s="41"/>
      <c r="E106" s="41"/>
      <c r="F106" s="78">
        <f>[1]Abril!F108+[1]Mayo!F108+[1]Junio!F108</f>
        <v>0</v>
      </c>
      <c r="G106" s="78">
        <f>[1]Abril!G108+[1]Mayo!G108+[1]Junio!G108</f>
        <v>0</v>
      </c>
      <c r="H106" s="75"/>
      <c r="I106" s="75"/>
      <c r="J106" s="75"/>
      <c r="K106" s="75"/>
      <c r="L106" s="75"/>
      <c r="M106" s="67"/>
      <c r="N106" s="43"/>
      <c r="O106" s="43"/>
      <c r="P106" s="43"/>
      <c r="Q106" s="43"/>
      <c r="R106" s="43"/>
      <c r="S106" s="43"/>
    </row>
    <row r="107" spans="1:19" x14ac:dyDescent="0.25">
      <c r="A107" s="40" t="s">
        <v>179</v>
      </c>
      <c r="B107" s="41"/>
      <c r="C107" s="41"/>
      <c r="D107" s="41"/>
      <c r="E107" s="41"/>
      <c r="F107" s="76">
        <f>[1]Abril!F109+[1]Mayo!F109+[1]Junio!F109</f>
        <v>0</v>
      </c>
      <c r="G107" s="142">
        <f>[1]Abril!G109+[1]Mayo!G109+[1]Junio!G109</f>
        <v>0</v>
      </c>
      <c r="H107" s="75"/>
      <c r="I107" s="75"/>
      <c r="J107" s="75"/>
      <c r="K107" s="75"/>
      <c r="L107" s="75"/>
      <c r="M107" s="67"/>
      <c r="N107" s="43"/>
      <c r="O107" s="43"/>
      <c r="P107" s="43"/>
      <c r="Q107" s="43"/>
      <c r="R107" s="43"/>
      <c r="S107" s="43"/>
    </row>
    <row r="108" spans="1:19" x14ac:dyDescent="0.25">
      <c r="A108" s="40" t="s">
        <v>180</v>
      </c>
      <c r="B108" s="41"/>
      <c r="C108" s="41"/>
      <c r="D108" s="41"/>
      <c r="E108" s="41"/>
      <c r="F108" s="76">
        <f>[1]Abril!F110+[1]Mayo!F110+[1]Junio!F110</f>
        <v>0</v>
      </c>
      <c r="G108" s="142">
        <f>[1]Abril!G110+[1]Mayo!G110+[1]Junio!G110</f>
        <v>0</v>
      </c>
      <c r="H108" s="75"/>
      <c r="I108" s="75"/>
      <c r="J108" s="75"/>
      <c r="K108" s="75"/>
      <c r="L108" s="75"/>
      <c r="M108" s="67"/>
      <c r="N108" s="43"/>
      <c r="O108" s="43"/>
      <c r="P108" s="43"/>
      <c r="Q108" s="43"/>
      <c r="R108" s="43"/>
      <c r="S108" s="43"/>
    </row>
    <row r="109" spans="1:19" x14ac:dyDescent="0.25">
      <c r="A109" s="40" t="s">
        <v>181</v>
      </c>
      <c r="B109" s="41"/>
      <c r="C109" s="41"/>
      <c r="D109" s="41"/>
      <c r="E109" s="41"/>
      <c r="F109" s="76">
        <f>[1]Abril!F111+[1]Mayo!F111+[1]Junio!F111</f>
        <v>0</v>
      </c>
      <c r="G109" s="142">
        <f>[1]Abril!G111+[1]Mayo!G111+[1]Junio!G111</f>
        <v>0</v>
      </c>
      <c r="H109" s="75"/>
      <c r="I109" s="75"/>
      <c r="J109" s="75"/>
      <c r="K109" s="75"/>
      <c r="L109" s="75"/>
      <c r="M109" s="67"/>
      <c r="N109" s="43"/>
      <c r="O109" s="43"/>
      <c r="P109" s="43"/>
      <c r="Q109" s="43"/>
      <c r="R109" s="43"/>
      <c r="S109" s="43"/>
    </row>
    <row r="110" spans="1:19" x14ac:dyDescent="0.25">
      <c r="A110" s="93" t="s">
        <v>182</v>
      </c>
      <c r="B110" s="94"/>
      <c r="C110" s="94"/>
      <c r="D110" s="94"/>
      <c r="E110" s="94"/>
      <c r="F110" s="116">
        <f>SUM(F106+F107+F108+F109)</f>
        <v>0</v>
      </c>
      <c r="G110" s="116"/>
      <c r="H110" s="77"/>
      <c r="I110" s="77"/>
      <c r="J110" s="77"/>
      <c r="K110" s="77"/>
      <c r="L110" s="75"/>
      <c r="M110" s="67"/>
      <c r="N110" s="43"/>
      <c r="O110" s="43"/>
      <c r="P110" s="43"/>
      <c r="Q110" s="43"/>
      <c r="R110" s="43"/>
      <c r="S110" s="43"/>
    </row>
    <row r="111" spans="1:19" x14ac:dyDescent="0.25">
      <c r="A111" s="40" t="s">
        <v>183</v>
      </c>
      <c r="B111" s="41"/>
      <c r="C111" s="41"/>
      <c r="D111" s="41"/>
      <c r="E111" s="41"/>
      <c r="F111" s="78">
        <f>[1]Abril!F113+[1]Mayo!F113+[1]Junio!F113</f>
        <v>0</v>
      </c>
      <c r="G111" s="78">
        <f>[1]Abril!G113+[1]Mayo!G113+[1]Junio!G113</f>
        <v>0</v>
      </c>
      <c r="H111" s="75"/>
      <c r="I111" s="75"/>
      <c r="J111" s="75"/>
      <c r="K111" s="75"/>
      <c r="L111" s="75"/>
      <c r="M111" s="67"/>
      <c r="N111" s="43"/>
      <c r="O111" s="43"/>
      <c r="P111" s="43"/>
      <c r="Q111" s="43"/>
      <c r="R111" s="43"/>
      <c r="S111" s="43"/>
    </row>
    <row r="112" spans="1:19" ht="9.75" customHeight="1" x14ac:dyDescent="0.25">
      <c r="A112" s="98"/>
      <c r="B112" s="99"/>
      <c r="C112" s="96"/>
      <c r="D112" s="96"/>
      <c r="E112" s="96"/>
      <c r="F112" s="96"/>
      <c r="G112" s="96"/>
      <c r="H112" s="96"/>
      <c r="I112" s="96"/>
      <c r="J112" s="96"/>
      <c r="K112" s="43"/>
      <c r="L112" s="32"/>
      <c r="M112" s="43"/>
      <c r="N112" s="43"/>
      <c r="O112" s="43"/>
      <c r="P112" s="43"/>
      <c r="Q112" s="43"/>
      <c r="R112" s="43"/>
      <c r="S112" s="43"/>
    </row>
    <row r="113" spans="1:19" ht="12.75" customHeight="1" x14ac:dyDescent="0.25">
      <c r="A113" s="100"/>
      <c r="B113" s="100"/>
      <c r="C113" s="97"/>
      <c r="D113" s="97"/>
      <c r="E113" s="97"/>
      <c r="F113" s="97"/>
      <c r="G113" s="97"/>
      <c r="H113" s="97"/>
      <c r="I113" s="97"/>
      <c r="J113" s="97"/>
      <c r="K113" s="43"/>
      <c r="L113" s="32"/>
      <c r="M113" s="43"/>
      <c r="N113" s="43"/>
      <c r="O113" s="43"/>
      <c r="P113" s="43"/>
      <c r="Q113" s="43"/>
      <c r="R113" s="43"/>
      <c r="S113" s="43"/>
    </row>
    <row r="114" spans="1:19" ht="12.75" customHeight="1" x14ac:dyDescent="0.25">
      <c r="A114" s="101"/>
      <c r="B114" s="101"/>
      <c r="C114" s="102"/>
      <c r="D114" s="102"/>
      <c r="E114" s="102"/>
      <c r="F114" s="102"/>
      <c r="G114" s="102"/>
      <c r="H114" s="102"/>
      <c r="I114" s="102"/>
      <c r="J114" s="103"/>
      <c r="K114" s="43"/>
      <c r="L114" s="32"/>
      <c r="M114" s="43"/>
      <c r="N114" s="43"/>
      <c r="O114" s="43"/>
      <c r="P114" s="43"/>
      <c r="Q114" s="43"/>
      <c r="R114" s="43"/>
      <c r="S114" s="43"/>
    </row>
    <row r="115" spans="1:19" x14ac:dyDescent="0.25">
      <c r="A115" s="106" t="s">
        <v>184</v>
      </c>
      <c r="B115" s="107"/>
      <c r="C115" s="107"/>
      <c r="D115" s="107"/>
      <c r="E115" s="107"/>
      <c r="F115" s="107"/>
      <c r="G115" s="108" t="s">
        <v>185</v>
      </c>
      <c r="H115" s="107"/>
      <c r="I115" s="107"/>
      <c r="J115" s="112"/>
      <c r="K115" s="43"/>
      <c r="L115" s="32"/>
      <c r="M115" s="43"/>
      <c r="N115" s="43"/>
      <c r="O115" s="43"/>
      <c r="P115" s="43"/>
      <c r="Q115" s="43"/>
      <c r="R115" s="43"/>
      <c r="S115" s="43"/>
    </row>
    <row r="116" spans="1:19" ht="22.5" customHeight="1" x14ac:dyDescent="0.25">
      <c r="A116" s="95" t="s">
        <v>186</v>
      </c>
      <c r="B116" s="79"/>
      <c r="C116" s="79"/>
      <c r="D116" s="79"/>
      <c r="E116" s="79"/>
      <c r="F116" s="79"/>
      <c r="G116" s="79"/>
      <c r="H116" s="79"/>
      <c r="I116" s="79"/>
      <c r="J116" s="113"/>
      <c r="K116" s="43"/>
      <c r="L116" s="32"/>
      <c r="M116" s="43"/>
      <c r="N116" s="43"/>
      <c r="O116" s="43"/>
      <c r="P116" s="43"/>
      <c r="Q116" s="43"/>
      <c r="R116" s="43"/>
      <c r="S116" s="43"/>
    </row>
    <row r="117" spans="1:19" ht="13.5" customHeight="1" x14ac:dyDescent="0.25">
      <c r="A117" s="104"/>
      <c r="B117" s="105"/>
      <c r="C117" s="105"/>
      <c r="D117" s="105"/>
      <c r="E117" s="105"/>
      <c r="F117" s="105"/>
      <c r="G117" s="105"/>
      <c r="H117" s="105"/>
      <c r="I117" s="105"/>
      <c r="J117" s="114"/>
      <c r="K117" s="43"/>
      <c r="L117" s="32"/>
      <c r="M117" s="43"/>
      <c r="N117" s="43"/>
      <c r="O117" s="43"/>
      <c r="P117" s="43"/>
      <c r="Q117" s="43"/>
      <c r="R117" s="43"/>
      <c r="S117" s="43"/>
    </row>
    <row r="118" spans="1:19" x14ac:dyDescent="0.25">
      <c r="A118" s="109" t="s">
        <v>187</v>
      </c>
      <c r="B118" s="110"/>
      <c r="C118" s="110"/>
      <c r="D118" s="110"/>
      <c r="E118" s="110"/>
      <c r="F118" s="110"/>
      <c r="G118" s="111" t="s">
        <v>188</v>
      </c>
      <c r="H118" s="110"/>
      <c r="I118" s="110"/>
      <c r="J118" s="115"/>
      <c r="K118" s="43"/>
      <c r="L118" s="32"/>
      <c r="M118" s="43"/>
      <c r="N118" s="43"/>
      <c r="O118" s="43"/>
      <c r="P118" s="43"/>
      <c r="Q118" s="43"/>
      <c r="R118" s="43"/>
      <c r="S118" s="43"/>
    </row>
    <row r="119" spans="1:19" x14ac:dyDescent="0.25">
      <c r="A119" s="80" t="s">
        <v>189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43"/>
      <c r="L119" s="32"/>
      <c r="M119" s="43"/>
      <c r="N119" s="43"/>
      <c r="O119" s="43"/>
      <c r="P119" s="43"/>
      <c r="Q119" s="43"/>
      <c r="R119" s="43"/>
      <c r="S119" s="43"/>
    </row>
    <row r="120" spans="1:19" x14ac:dyDescent="0.25">
      <c r="A120" s="43"/>
      <c r="B120" s="43"/>
      <c r="C120" s="43"/>
      <c r="D120" s="32"/>
      <c r="E120" s="43"/>
      <c r="F120" s="32"/>
      <c r="G120" s="43"/>
      <c r="H120" s="43"/>
      <c r="I120" s="43"/>
      <c r="J120" s="43"/>
      <c r="K120" s="81"/>
      <c r="L120" s="81"/>
      <c r="M120" s="81"/>
      <c r="N120" s="81"/>
      <c r="O120" s="81" t="s">
        <v>90</v>
      </c>
      <c r="P120" s="81"/>
      <c r="Q120" s="43"/>
      <c r="R120" s="43"/>
      <c r="S120" s="43"/>
    </row>
  </sheetData>
  <mergeCells count="90">
    <mergeCell ref="A3:L3"/>
    <mergeCell ref="N5:Q5"/>
    <mergeCell ref="C5:D5"/>
    <mergeCell ref="E5:G5"/>
    <mergeCell ref="H5:I5"/>
    <mergeCell ref="J5:K5"/>
    <mergeCell ref="D4:G4"/>
    <mergeCell ref="B6:E6"/>
    <mergeCell ref="A8:D8"/>
    <mergeCell ref="A9:A10"/>
    <mergeCell ref="D9:D10"/>
    <mergeCell ref="F9:I10"/>
    <mergeCell ref="L9:L10"/>
    <mergeCell ref="F22:I22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50:C50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D51:D52"/>
    <mergeCell ref="A61:L61"/>
    <mergeCell ref="A62:A63"/>
    <mergeCell ref="B62:B63"/>
    <mergeCell ref="D62:F62"/>
    <mergeCell ref="G62:G63"/>
    <mergeCell ref="H62:H63"/>
    <mergeCell ref="I62:I63"/>
    <mergeCell ref="J62:J63"/>
    <mergeCell ref="A56:R59"/>
    <mergeCell ref="A89:A91"/>
    <mergeCell ref="K62:K63"/>
    <mergeCell ref="L62:L63"/>
    <mergeCell ref="N65:P68"/>
    <mergeCell ref="Q65:S68"/>
    <mergeCell ref="N70:P72"/>
    <mergeCell ref="Q70:S72"/>
    <mergeCell ref="N73:P76"/>
    <mergeCell ref="N77:P80"/>
    <mergeCell ref="A86:K86"/>
    <mergeCell ref="A87:B88"/>
    <mergeCell ref="C87:J87"/>
    <mergeCell ref="A93:A95"/>
    <mergeCell ref="A99:G99"/>
    <mergeCell ref="A100:E100"/>
    <mergeCell ref="F100:G100"/>
    <mergeCell ref="A101:E101"/>
    <mergeCell ref="F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9:J119"/>
    <mergeCell ref="A111:E111"/>
    <mergeCell ref="F111:G111"/>
    <mergeCell ref="A115:F115"/>
    <mergeCell ref="G115:J115"/>
    <mergeCell ref="B116:J116"/>
    <mergeCell ref="A118:F118"/>
    <mergeCell ref="G118:J1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dcterms:created xsi:type="dcterms:W3CDTF">2024-07-09T15:42:27Z</dcterms:created>
  <dcterms:modified xsi:type="dcterms:W3CDTF">2024-07-09T17:11:33Z</dcterms:modified>
</cp:coreProperties>
</file>